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fs1\所属課フォルダ$\財務部\財政課\Ｈ３０\02財政担当\03決算\24財政状況資料集[20、21、22をH22年度分より集約]\R06年度決算\R80303 令和６年度財政状況資料集の作成及び提出について（依頼）\05 回答\"/>
    </mc:Choice>
  </mc:AlternateContent>
  <xr:revisionPtr revIDLastSave="0" documentId="13_ncr:1_{2DCDA627-1319-4746-A584-1155AFEAC9BB}"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c r="U34" i="10"/>
  <c r="U35" i="10" s="1"/>
  <c r="U36" i="10" s="1"/>
  <c r="AM35" i="10" l="1"/>
  <c r="AM36" i="10" s="1"/>
  <c r="CO34" i="10"/>
  <c r="CO35" i="10" s="1"/>
  <c r="CO36" i="10" s="1"/>
  <c r="CO37" i="10" s="1"/>
  <c r="CO38" i="10" s="1"/>
  <c r="CO39"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<sst xmlns="http://schemas.openxmlformats.org/spreadsheetml/2006/main" count="1094" uniqueCount="575">
  <si>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</si>
  <si>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</si>
  <si>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</si>
  <si>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</si>
  <si>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</si>
  <si>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</si>
  <si>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</si>
  <si>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</si>
  <si>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</si>
  <si>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</si>
  <si>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</si>
  <si>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</si>
  <si>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</si>
  <si>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</si>
  <si>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</si>
  <si>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</si>
  <si>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</si>
  <si>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</si>
  <si>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</si>
  <si>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</si>
  <si>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</si>
  <si>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</si>
  <si>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</si>
  <si>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</si>
  <si>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</si>
  <si>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</si>
  <si>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</si>
  <si>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</si>
  <si>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</si>
  <si>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</si>
  <si>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</si>
  <si>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</si>
  <si>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</si>
  <si>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</si>
  <si>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</si>
  <si>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</si>
  <si>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</si>
  <si>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</si>
  <si>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</si>
  <si>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</si>
  <si>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</si>
  <si>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</si>
  <si>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</si>
  <si>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</si>
  <si>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</si>
  <si>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</si>
  <si>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</si>
  <si>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</si>
  <si>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</si>
  <si>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</si>
  <si>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</si>
  <si>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</si>
  <si>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</si>
  <si>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</si>
  <si>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</si>
  <si>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</si>
  <si>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</si>
  <si>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</si>
  <si>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</si>
  <si>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</si>
  <si>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</si>
  <si>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</si>
  <si>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</si>
  <si>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</si>
  <si>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</si>
  <si>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</si>
  <si>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</si>
  <si>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</si>
  <si>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</si>
  <si>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</si>
  <si>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</si>
  <si>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</si>
  <si>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</si>
  <si>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</si>
  <si>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</si>
  <si>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</si>
  <si>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</si>
  <si>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</si>
  <si>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</si>
  <si>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</si>
  <si>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</si>
  <si>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</si>
  <si>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</si>
  <si>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</si>
  <si>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</si>
  <si>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</si>
  <si>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</si>
  <si>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</si>
  <si>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</si>
  <si>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</si>
  <si>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</si>
  <si>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</si>
  <si>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</si>
  <si>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</si>
  <si>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鴻巣市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</si>
  <si>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</si>
  <si>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</si>
  <si>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</si>
  <si>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</si>
  <si>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</si>
  <si>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</si>
  <si>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</si>
  <si>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</si>
  <si>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</si>
  <si>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</si>
  <si>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</si>
  <si>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</si>
  <si>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</si>
  <si>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</si>
  <si>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</si>
  <si>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</si>
  <si>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</si>
  <si>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</si>
  <si>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</si>
  <si>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</si>
  <si>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</si>
  <si>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</si>
  <si>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</si>
  <si>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</si>
  <si>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</si>
  <si>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</si>
  <si>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</si>
  <si>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</si>
  <si>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</si>
  <si>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</si>
  <si>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</si>
  <si>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</si>
  <si>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</si>
  <si>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</si>
  <si>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</si>
  <si>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</si>
  <si>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</si>
  <si>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</si>
  <si>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</si>
  <si>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</si>
  <si>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</si>
  <si>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</si>
  <si>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</si>
  <si>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</si>
  <si>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</si>
  <si>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</si>
  <si>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</si>
  <si>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</si>
  <si>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</si>
  <si>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</si>
  <si>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</si>
  <si>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</si>
  <si>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</si>
  <si>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</si>
  <si>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</si>
  <si>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</si>
  <si>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</si>
  <si>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</si>
  <si>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</si>
  <si>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</si>
  <si>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</si>
  <si>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</si>
  <si>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</si>
  <si>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</si>
  <si>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</si>
  <si>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</si>
  <si>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</si>
  <si>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</si>
  <si>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</si>
  <si>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</si>
  <si>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</si>
  <si>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</si>
  <si>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</si>
  <si>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</si>
  <si>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</si>
  <si>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</si>
  <si>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</si>
  <si>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</si>
  <si>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</si>
  <si>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</si>
  <si>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</si>
  <si>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</si>
  <si>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</si>
  <si>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</si>
  <si>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</si>
  <si>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</si>
  <si>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</si>
  <si>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</si>
  <si>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</si>
  <si>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</si>
  <si>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</si>
  <si>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</si>
  <si>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</si>
  <si>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</si>
  <si>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</si>
  <si>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</si>
  <si>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</si>
  <si>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</si>
  <si>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</si>
  <si>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</si>
  <si>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</si>
  <si>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</si>
  <si>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</si>
  <si>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</si>
  <si>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</si>
  <si>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</si>
  <si>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</si>
  <si>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</si>
  <si>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埼玉県鴻巣市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</si>
  <si>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</si>
  <si>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</si>
  <si>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</si>
  <si>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</si>
  <si>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</si>
  <si>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</si>
  <si>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</si>
  <si>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</si>
  <si>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</si>
  <si>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</si>
  <si>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</si>
  <si>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</si>
  <si>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</si>
  <si>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</si>
  <si>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</si>
  <si>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</si>
  <si>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</si>
  <si>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</si>
  <si>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</si>
  <si>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</si>
  <si>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</si>
  <si>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</si>
  <si>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</si>
  <si>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</si>
  <si>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</si>
  <si>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</si>
  <si>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</si>
  <si>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</si>
  <si>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</si>
  <si>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</si>
  <si>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</si>
  <si>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</si>
  <si>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</si>
  <si>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</si>
  <si>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</si>
  <si>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</si>
  <si>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</si>
  <si>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</si>
  <si>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</si>
  <si>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</si>
  <si>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</si>
  <si>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</si>
  <si>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</si>
  <si>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</si>
  <si>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</si>
  <si>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</si>
  <si>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</si>
  <si>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</si>
  <si>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</si>
  <si>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</si>
  <si>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</si>
  <si>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</si>
  <si>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</si>
  <si>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</si>
  <si>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</si>
  <si>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</si>
  <si>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</si>
  <si>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</si>
  <si>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</si>
  <si>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</si>
  <si>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</si>
  <si>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</si>
  <si>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</si>
  <si>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</si>
  <si>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</si>
  <si>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</si>
  <si>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</si>
  <si>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</si>
  <si>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</si>
  <si>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</si>
  <si>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</si>
  <si>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</si>
  <si>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</si>
  <si>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</si>
  <si>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</si>
  <si>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</si>
  <si>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</si>
  <si>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</si>
  <si>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</si>
  <si>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</si>
  <si>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</si>
  <si>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</si>
  <si>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</si>
  <si>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</si>
  <si>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</si>
  <si>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</si>
  <si>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</si>
  <si>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</si>
  <si>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</si>
  <si>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</si>
  <si>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</si>
  <si>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</si>
  <si>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</si>
  <si>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</si>
  <si>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</si>
  <si>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</si>
  <si>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</si>
  <si>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</si>
  <si>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</si>
  <si>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</si>
  <si>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</si>
  <si>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</si>
  <si>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</si>
  <si>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</si>
  <si>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</si>
  <si>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</si>
  <si>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</si>
  <si>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</si>
  <si>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</si>
  <si>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</si>
  <si>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</si>
  <si>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</si>
  <si>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</si>
  <si>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</si>
  <si>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</si>
  <si>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</si>
  <si>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</si>
  <si>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</si>
  <si>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</si>
  <si>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</si>
  <si>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</si>
  <si>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</si>
  <si>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</si>
  <si>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</si>
  <si>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</si>
  <si>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</si>
  <si>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</si>
  <si>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</si>
  <si>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</si>
  <si>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</si>
  <si>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</si>
  <si>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</si>
  <si>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</si>
  <si>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</si>
  <si>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</si>
  <si>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</si>
  <si>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</si>
  <si>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</si>
  <si>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</si>
  <si>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</si>
  <si>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</si>
  <si>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</si>
  <si>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</si>
  <si>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</si>
  <si>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</si>
  <si>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</si>
  <si>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</si>
  <si>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</si>
  <si>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</si>
  <si>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</si>
  <si>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埼玉県鴻巣市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</si>
  <si>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</si>
  <si>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</si>
  <si>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</si>
  <si>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</si>
  <si>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</si>
  <si>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</si>
  <si>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</si>
  <si>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</si>
  <si>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</si>
  <si>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</si>
  <si>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</si>
  <si>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</si>
  <si>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</si>
  <si>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</si>
  <si>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</si>
  <si>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</si>
  <si>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</si>
  <si>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</si>
  <si>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</si>
  <si>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</si>
  <si>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北新宿第二土地区画整理事業特別会計</t>
    <phoneticPr fontId="5"/>
  </si>
  <si>
    <t>広田中央特定土地区画整理事業特別会計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</si>
  <si>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</si>
  <si>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</si>
  <si>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</si>
  <si>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</si>
  <si>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</si>
  <si>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</si>
  <si>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</si>
  <si>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</si>
  <si>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</si>
  <si>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</si>
  <si>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</si>
  <si>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</si>
  <si>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</si>
  <si>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</si>
  <si>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</si>
  <si>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</si>
  <si>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</si>
  <si>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</si>
  <si>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</si>
  <si>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</si>
  <si>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</si>
  <si>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</si>
  <si>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</si>
  <si>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</si>
  <si>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</si>
  <si>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</si>
  <si>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</si>
  <si>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</si>
  <si>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</si>
  <si>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</si>
  <si>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</si>
  <si>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</si>
  <si>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</si>
  <si>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</si>
  <si>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</si>
  <si>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</si>
  <si>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</si>
  <si>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</si>
  <si>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</si>
  <si>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</si>
  <si>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</si>
  <si>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</si>
  <si>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</si>
  <si>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</si>
  <si>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</si>
  <si>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</si>
  <si>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</si>
  <si>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</si>
  <si>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</si>
  <si>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</si>
  <si>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</si>
  <si>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</si>
  <si>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</si>
  <si>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</si>
  <si>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</si>
  <si>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</si>
  <si>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</si>
  <si>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</si>
  <si>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</si>
  <si>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</si>
  <si>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</si>
  <si>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</si>
  <si>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</si>
  <si>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</si>
  <si>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</si>
  <si>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</si>
  <si>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</si>
  <si>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</si>
  <si>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</si>
  <si>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</si>
  <si>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</si>
  <si>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</si>
  <si>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</si>
  <si>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</si>
  <si>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</si>
  <si>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</si>
  <si>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</si>
  <si>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</si>
  <si>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</si>
  <si>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</si>
  <si>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</si>
  <si>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</si>
  <si>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</si>
  <si>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</si>
  <si>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</si>
  <si>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</si>
  <si>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</si>
  <si>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</si>
  <si>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</si>
  <si>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</si>
  <si>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</si>
  <si>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</si>
  <si>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</si>
  <si>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</si>
  <si>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</si>
  <si>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</si>
  <si>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</si>
  <si>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</si>
  <si>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</si>
  <si>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</si>
  <si>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</si>
  <si>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</si>
  <si>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</si>
  <si>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</si>
  <si>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</si>
  <si>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</si>
  <si>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</si>
  <si>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</si>
  <si>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</si>
  <si>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</si>
  <si>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</si>
  <si>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</si>
  <si>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</si>
  <si>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</si>
  <si>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</si>
  <si>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</si>
  <si>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</si>
  <si>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</si>
  <si>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</si>
  <si>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</si>
  <si>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</si>
  <si>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</si>
  <si>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</si>
  <si>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</si>
  <si>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</si>
  <si>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</si>
  <si>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</si>
  <si>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</si>
  <si>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</si>
  <si>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</si>
  <si>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</si>
  <si>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</si>
  <si>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</si>
  <si>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</si>
  <si>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</si>
  <si>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</si>
  <si>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</si>
  <si>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</si>
  <si>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</si>
  <si>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</si>
  <si>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</si>
  <si>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</si>
  <si>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</si>
  <si>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</si>
  <si>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</si>
  <si>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</si>
  <si>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</si>
  <si>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</si>
  <si>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</si>
  <si>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</si>
  <si>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</si>
  <si>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</si>
  <si>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</si>
  <si>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</si>
  <si>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</si>
  <si>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1.43</t>
  </si>
  <si>
    <t>一般会計</t>
  </si>
  <si>
    <t>水道事業会計</t>
  </si>
  <si>
    <t>下水道事業会計</t>
  </si>
  <si>
    <t>介護保険特別会計</t>
  </si>
  <si>
    <t>国民健康保険事業特別会計</t>
  </si>
  <si>
    <t>北新宿第二土地区画整理事業特別会計</t>
  </si>
  <si>
    <t>広田中央特定土地区画整理事業特別会計</t>
  </si>
  <si>
    <t>農業集落排水事業特別会計</t>
  </si>
  <si>
    <t>その他会計（赤字）</t>
  </si>
  <si>
    <t>その他会計（黒字）</t>
  </si>
  <si>
    <t>R02</t>
    <phoneticPr fontId="5"/>
  </si>
  <si>
    <t>R03</t>
    <phoneticPr fontId="5"/>
  </si>
  <si>
    <t>R04</t>
    <phoneticPr fontId="5"/>
  </si>
  <si>
    <t>R05</t>
    <phoneticPr fontId="5"/>
  </si>
  <si>
    <t>R06</t>
    <phoneticPr fontId="5"/>
  </si>
  <si>
    <t>-</t>
    <phoneticPr fontId="2"/>
  </si>
  <si>
    <t>埼玉県央広域事務組合</t>
  </si>
  <si>
    <t>埼玉中部環境保全組合</t>
  </si>
  <si>
    <t>北本地区衛生組合</t>
  </si>
  <si>
    <t>彩北広域清掃組合</t>
  </si>
  <si>
    <t>荒川北縁水防事務組合</t>
  </si>
  <si>
    <t>埼玉県後期高齢者医療広域連合</t>
    <rPh sb="0" eb="3">
      <t>サイタマケン</t>
    </rPh>
    <rPh sb="3" eb="5">
      <t>コウキ</t>
    </rPh>
    <rPh sb="5" eb="8">
      <t>コウレイシャ</t>
    </rPh>
    <rPh sb="8" eb="10">
      <t>イリョウ</t>
    </rPh>
    <rPh sb="10" eb="12">
      <t>コウイキ</t>
    </rPh>
    <rPh sb="12" eb="14">
      <t>レンゴウ</t>
    </rPh>
    <phoneticPr fontId="8"/>
  </si>
  <si>
    <t>埼玉県市町村総合事務組合</t>
    <rPh sb="0" eb="3">
      <t>サイタマケン</t>
    </rPh>
    <rPh sb="3" eb="6">
      <t>シチョウソン</t>
    </rPh>
    <rPh sb="6" eb="8">
      <t>ソウゴウ</t>
    </rPh>
    <rPh sb="8" eb="10">
      <t>ジム</t>
    </rPh>
    <rPh sb="10" eb="12">
      <t>クミアイ</t>
    </rPh>
    <phoneticPr fontId="8"/>
  </si>
  <si>
    <t>彩の国さいたま人づくり広域連合</t>
    <rPh sb="0" eb="1">
      <t>サイ</t>
    </rPh>
    <rPh sb="2" eb="3">
      <t>クニ</t>
    </rPh>
    <rPh sb="7" eb="8">
      <t>ヒト</t>
    </rPh>
    <rPh sb="11" eb="15">
      <t>コウイキレンゴウ</t>
    </rPh>
    <phoneticPr fontId="8"/>
  </si>
  <si>
    <t>埼玉県都市ボートレース企業団</t>
  </si>
  <si>
    <t>一般会計</t>
    <rPh sb="0" eb="2">
      <t>イッパン</t>
    </rPh>
    <rPh sb="2" eb="4">
      <t>カイケイ</t>
    </rPh>
    <phoneticPr fontId="5"/>
  </si>
  <si>
    <t>特別会計</t>
    <rPh sb="0" eb="4">
      <t>トクベツカイケイ</t>
    </rPh>
    <phoneticPr fontId="5"/>
  </si>
  <si>
    <t>交通災害特別会計</t>
    <rPh sb="0" eb="2">
      <t>コウツウ</t>
    </rPh>
    <rPh sb="2" eb="4">
      <t>サイガイ</t>
    </rPh>
    <rPh sb="4" eb="6">
      <t>トクベツ</t>
    </rPh>
    <rPh sb="6" eb="8">
      <t>カイケイ</t>
    </rPh>
    <phoneticPr fontId="5"/>
  </si>
  <si>
    <t>一般会計</t>
    <rPh sb="0" eb="4">
      <t>イッパンカイケイ</t>
    </rPh>
    <phoneticPr fontId="23"/>
  </si>
  <si>
    <t>斎場特別会計</t>
    <rPh sb="0" eb="6">
      <t>サイジョウトクベツカイケイ</t>
    </rPh>
    <phoneticPr fontId="23"/>
  </si>
  <si>
    <t>鴻巣市土地開発公社</t>
    <rPh sb="0" eb="3">
      <t>コウノスシ</t>
    </rPh>
    <rPh sb="3" eb="9">
      <t>トチカイハツコウシャ</t>
    </rPh>
    <phoneticPr fontId="23"/>
  </si>
  <si>
    <t>鴻巣フラワーセンター</t>
    <rPh sb="0" eb="2">
      <t>コウノス</t>
    </rPh>
    <phoneticPr fontId="23"/>
  </si>
  <si>
    <t>鴻巣市施設管理公社</t>
    <rPh sb="0" eb="3">
      <t>コウノスシ</t>
    </rPh>
    <rPh sb="3" eb="9">
      <t>シセツカンリコウシャ</t>
    </rPh>
    <phoneticPr fontId="23"/>
  </si>
  <si>
    <t>吹上スポーツプラザ</t>
    <rPh sb="0" eb="2">
      <t>フキアゲ</t>
    </rPh>
    <phoneticPr fontId="23"/>
  </si>
  <si>
    <t>エルミ鴻巣</t>
    <rPh sb="3" eb="5">
      <t>コウノス</t>
    </rPh>
    <phoneticPr fontId="23"/>
  </si>
  <si>
    <t>鴻巣市観光協会</t>
    <rPh sb="0" eb="3">
      <t>コウノスシ</t>
    </rPh>
    <rPh sb="3" eb="7">
      <t>カンコウキョウカイ</t>
    </rPh>
    <phoneticPr fontId="23"/>
  </si>
  <si>
    <t>公共下水道事業会計</t>
    <rPh sb="0" eb="2">
      <t>コウキョウ</t>
    </rPh>
    <phoneticPr fontId="5"/>
  </si>
  <si>
    <t>合併振興基金</t>
    <rPh sb="0" eb="2">
      <t>ガッペイ</t>
    </rPh>
    <rPh sb="2" eb="4">
      <t>シンコウ</t>
    </rPh>
    <rPh sb="4" eb="6">
      <t>キキン</t>
    </rPh>
    <phoneticPr fontId="5"/>
  </si>
  <si>
    <t>ごみ処理施設等整備基金</t>
    <rPh sb="2" eb="7">
      <t>ショリシセツトウ</t>
    </rPh>
    <rPh sb="7" eb="11">
      <t>セイビキキン</t>
    </rPh>
    <phoneticPr fontId="5"/>
  </si>
  <si>
    <t>公共施設等整備基金</t>
    <rPh sb="0" eb="9">
      <t>コウキョウシセツトウセイビキキン</t>
    </rPh>
    <phoneticPr fontId="5"/>
  </si>
  <si>
    <t>地域医療体制整備基金</t>
    <rPh sb="0" eb="6">
      <t>チイキイリョウタイセイ</t>
    </rPh>
    <rPh sb="6" eb="10">
      <t>セイビキキン</t>
    </rPh>
    <phoneticPr fontId="5"/>
  </si>
  <si>
    <t>教育環境整備基金</t>
    <rPh sb="0" eb="4">
      <t>キョウイクカンキョウ</t>
    </rPh>
    <rPh sb="4" eb="8">
      <t>セイビキキン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</si>
</sst>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microsoft.com/office/2017/10/relationships/person" Target="persons/perso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19" Type="http://schemas.openxmlformats.org/officeDocument/2006/relationships/calcChain" Target="calcChain.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9280-4CA1-A7D0-F198A6CB6D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40700</c:v>
                </c:pt>
                <c:pt idx="1">
                  <c:v>34809</c:v>
                </c:pt>
                <c:pt idx="2">
                  <c:v>21399</c:v>
                </c:pt>
                <c:pt idx="3">
                  <c:v>20400</c:v>
                </c:pt>
                <c:pt idx="4">
                  <c:v>15604</c:v>
                </c:pt>
              </c:numCache>
            </c:numRef>
          </c:val>
          <c:smooth val="0"/>
          <c:extLst>
            <c:ext xmlns:c16="http://schemas.microsoft.com/office/drawing/2014/chart" uri="{C3380CC4-5D6E-409C-BE32-E72D297353CC}">
              <c16:uniqueId val="{00000001-9280-4CA1-A7D0-F198A6CB6D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7.43</c:v>
                </c:pt>
                <c:pt idx="1">
                  <c:v>9.57</c:v>
                </c:pt>
                <c:pt idx="2">
                  <c:v>9.34</c:v>
                </c:pt>
                <c:pt idx="3">
                  <c:v>8.42</c:v>
                </c:pt>
                <c:pt idx="4">
                  <c:v>9.07</c:v>
                </c:pt>
              </c:numCache>
            </c:numRef>
          </c:val>
          <c:extLst>
            <c:ext xmlns:c16="http://schemas.microsoft.com/office/drawing/2014/chart" uri="{C3380CC4-5D6E-409C-BE32-E72D297353CC}">
              <c16:uniqueId val="{00000000-DAC5-49FA-9762-9796E9D010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10.65</c:v>
                </c:pt>
                <c:pt idx="1">
                  <c:v>11.96</c:v>
                </c:pt>
                <c:pt idx="2">
                  <c:v>13.51</c:v>
                </c:pt>
                <c:pt idx="3">
                  <c:v>12.5</c:v>
                </c:pt>
                <c:pt idx="4">
                  <c:v>12.13</c:v>
                </c:pt>
              </c:numCache>
            </c:numRef>
          </c:val>
          <c:extLst>
            <c:ext xmlns:c16="http://schemas.microsoft.com/office/drawing/2014/chart" uri="{C3380CC4-5D6E-409C-BE32-E72D297353CC}">
              <c16:uniqueId val="{00000001-DAC5-49FA-9762-9796E9D010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0.11</c:v>
                </c:pt>
                <c:pt idx="1">
                  <c:v>4.22</c:v>
                </c:pt>
                <c:pt idx="2">
                  <c:v>0.71</c:v>
                </c:pt>
                <c:pt idx="3">
                  <c:v>-1.43</c:v>
                </c:pt>
                <c:pt idx="4">
                  <c:v>0.82</c:v>
                </c:pt>
              </c:numCache>
            </c:numRef>
          </c:val>
          <c:smooth val="0"/>
          <c:extLst>
            <c:ext xmlns:c16="http://schemas.microsoft.com/office/drawing/2014/chart" uri="{C3380CC4-5D6E-409C-BE32-E72D297353CC}">
              <c16:uniqueId val="{00000002-DAC5-49FA-9762-9796E9D010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0.04</c:v>
                </c:pt>
                <c:pt idx="6">
                  <c:v>#N/A</c:v>
                </c:pt>
                <c:pt idx="7">
                  <c:v>0.04</c:v>
                </c:pt>
                <c:pt idx="8">
                  <c:v>#N/A</c:v>
                </c:pt>
                <c:pt idx="9">
                  <c:v>0</c:v>
                </c:pt>
              </c:numCache>
            </c:numRef>
          </c:val>
          <c:extLst>
            <c:ext xmlns:c16="http://schemas.microsoft.com/office/drawing/2014/chart" uri="{C3380CC4-5D6E-409C-BE32-E72D297353CC}">
              <c16:uniqueId val="{00000000-EC1A-43B7-BAF7-0252E27AF9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1A-43B7-BAF7-0252E27AF90B}"/>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0.16</c:v>
                </c:pt>
                <c:pt idx="2">
                  <c:v>#N/A</c:v>
                </c:pt>
                <c:pt idx="3">
                  <c:v>0.05</c:v>
                </c:pt>
                <c:pt idx="4">
                  <c:v>#N/A</c:v>
                </c:pt>
                <c:pt idx="5">
                  <c:v>0.12</c:v>
                </c:pt>
                <c:pt idx="6">
                  <c:v>#N/A</c:v>
                </c:pt>
                <c:pt idx="7">
                  <c:v>0.15</c:v>
                </c:pt>
                <c:pt idx="8">
                  <c:v>#N/A</c:v>
                </c:pt>
                <c:pt idx="9">
                  <c:v>0.18</c:v>
                </c:pt>
              </c:numCache>
            </c:numRef>
          </c:val>
          <c:extLst>
            <c:ext xmlns:c16="http://schemas.microsoft.com/office/drawing/2014/chart" uri="{C3380CC4-5D6E-409C-BE32-E72D297353CC}">
              <c16:uniqueId val="{00000002-EC1A-43B7-BAF7-0252E27AF90B}"/>
            </c:ext>
          </c:extLst>
        </c:ser>
        <c:ser>
          <c:idx val="3"/>
          <c:order val="3"/>
          <c:tx>
            <c:strRef>
              <c:f>データシート!$A$30</c:f>
              <c:strCache>
                <c:ptCount val="1"/>
                <c:pt idx="0">
                  <c:v>広田中央特定土地区画整理事業特別会計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0.13</c:v>
                </c:pt>
                <c:pt idx="2">
                  <c:v>#N/A</c:v>
                </c:pt>
                <c:pt idx="3">
                  <c:v>0.28999999999999998</c:v>
                </c:pt>
                <c:pt idx="4">
                  <c:v>#N/A</c:v>
                </c:pt>
                <c:pt idx="5">
                  <c:v>0.15</c:v>
                </c:pt>
                <c:pt idx="6">
                  <c:v>#N/A</c:v>
                </c:pt>
                <c:pt idx="7">
                  <c:v>0.11</c:v>
                </c:pt>
                <c:pt idx="8">
                  <c:v>#N/A</c:v>
                </c:pt>
                <c:pt idx="9">
                  <c:v>0.2</c:v>
                </c:pt>
              </c:numCache>
            </c:numRef>
          </c:val>
          <c:extLst>
            <c:ext xmlns:c16="http://schemas.microsoft.com/office/drawing/2014/chart" uri="{C3380CC4-5D6E-409C-BE32-E72D297353CC}">
              <c16:uniqueId val="{00000003-EC1A-43B7-BAF7-0252E27AF90B}"/>
            </c:ext>
          </c:extLst>
        </c:ser>
        <c:ser>
          <c:idx val="4"/>
          <c:order val="4"/>
          <c:tx>
            <c:strRef>
              <c:f>データシート!$A$31</c:f>
              <c:strCache>
                <c:ptCount val="1"/>
                <c:pt idx="0">
                  <c:v>北新宿第二土地区画整理事業特別会計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0.18</c:v>
                </c:pt>
                <c:pt idx="2">
                  <c:v>#N/A</c:v>
                </c:pt>
                <c:pt idx="3">
                  <c:v>0.46</c:v>
                </c:pt>
                <c:pt idx="4">
                  <c:v>#N/A</c:v>
                </c:pt>
                <c:pt idx="5">
                  <c:v>0.62</c:v>
                </c:pt>
                <c:pt idx="6">
                  <c:v>#N/A</c:v>
                </c:pt>
                <c:pt idx="7">
                  <c:v>0.55000000000000004</c:v>
                </c:pt>
                <c:pt idx="8">
                  <c:v>#N/A</c:v>
                </c:pt>
                <c:pt idx="9">
                  <c:v>0.51</c:v>
                </c:pt>
              </c:numCache>
            </c:numRef>
          </c:val>
          <c:extLst>
            <c:ext xmlns:c16="http://schemas.microsoft.com/office/drawing/2014/chart" uri="{C3380CC4-5D6E-409C-BE32-E72D297353CC}">
              <c16:uniqueId val="{00000004-EC1A-43B7-BAF7-0252E27AF90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1.35</c:v>
                </c:pt>
                <c:pt idx="2">
                  <c:v>#N/A</c:v>
                </c:pt>
                <c:pt idx="3">
                  <c:v>1.39</c:v>
                </c:pt>
                <c:pt idx="4">
                  <c:v>#N/A</c:v>
                </c:pt>
                <c:pt idx="5">
                  <c:v>1.17</c:v>
                </c:pt>
                <c:pt idx="6">
                  <c:v>#N/A</c:v>
                </c:pt>
                <c:pt idx="7">
                  <c:v>0.73</c:v>
                </c:pt>
                <c:pt idx="8">
                  <c:v>#N/A</c:v>
                </c:pt>
                <c:pt idx="9">
                  <c:v>0.82</c:v>
                </c:pt>
              </c:numCache>
            </c:numRef>
          </c:val>
          <c:extLst>
            <c:ext xmlns:c16="http://schemas.microsoft.com/office/drawing/2014/chart" uri="{C3380CC4-5D6E-409C-BE32-E72D297353CC}">
              <c16:uniqueId val="{00000005-EC1A-43B7-BAF7-0252E27AF90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1.21</c:v>
                </c:pt>
                <c:pt idx="2">
                  <c:v>#N/A</c:v>
                </c:pt>
                <c:pt idx="3">
                  <c:v>0.71</c:v>
                </c:pt>
                <c:pt idx="4">
                  <c:v>#N/A</c:v>
                </c:pt>
                <c:pt idx="5">
                  <c:v>1.52</c:v>
                </c:pt>
                <c:pt idx="6">
                  <c:v>#N/A</c:v>
                </c:pt>
                <c:pt idx="7">
                  <c:v>1.65</c:v>
                </c:pt>
                <c:pt idx="8">
                  <c:v>#N/A</c:v>
                </c:pt>
                <c:pt idx="9">
                  <c:v>0.94</c:v>
                </c:pt>
              </c:numCache>
            </c:numRef>
          </c:val>
          <c:extLst>
            <c:ext xmlns:c16="http://schemas.microsoft.com/office/drawing/2014/chart" uri="{C3380CC4-5D6E-409C-BE32-E72D297353CC}">
              <c16:uniqueId val="{00000006-EC1A-43B7-BAF7-0252E27AF90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6.31</c:v>
                </c:pt>
                <c:pt idx="2">
                  <c:v>#N/A</c:v>
                </c:pt>
                <c:pt idx="3">
                  <c:v>6.48</c:v>
                </c:pt>
                <c:pt idx="4">
                  <c:v>#N/A</c:v>
                </c:pt>
                <c:pt idx="5">
                  <c:v>6.66</c:v>
                </c:pt>
                <c:pt idx="6">
                  <c:v>#N/A</c:v>
                </c:pt>
                <c:pt idx="7">
                  <c:v>6.2</c:v>
                </c:pt>
                <c:pt idx="8">
                  <c:v>#N/A</c:v>
                </c:pt>
                <c:pt idx="9">
                  <c:v>5.6</c:v>
                </c:pt>
              </c:numCache>
            </c:numRef>
          </c:val>
          <c:extLst>
            <c:ext xmlns:c16="http://schemas.microsoft.com/office/drawing/2014/chart" uri="{C3380CC4-5D6E-409C-BE32-E72D297353CC}">
              <c16:uniqueId val="{00000007-EC1A-43B7-BAF7-0252E27AF90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4.6500000000000004</c:v>
                </c:pt>
                <c:pt idx="2">
                  <c:v>#N/A</c:v>
                </c:pt>
                <c:pt idx="3">
                  <c:v>5.0999999999999996</c:v>
                </c:pt>
                <c:pt idx="4">
                  <c:v>#N/A</c:v>
                </c:pt>
                <c:pt idx="5">
                  <c:v>5.82</c:v>
                </c:pt>
                <c:pt idx="6">
                  <c:v>#N/A</c:v>
                </c:pt>
                <c:pt idx="7">
                  <c:v>6.63</c:v>
                </c:pt>
                <c:pt idx="8">
                  <c:v>#N/A</c:v>
                </c:pt>
                <c:pt idx="9">
                  <c:v>6.35</c:v>
                </c:pt>
              </c:numCache>
            </c:numRef>
          </c:val>
          <c:extLst>
            <c:ext xmlns:c16="http://schemas.microsoft.com/office/drawing/2014/chart" uri="{C3380CC4-5D6E-409C-BE32-E72D297353CC}">
              <c16:uniqueId val="{00000008-EC1A-43B7-BAF7-0252E27AF90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7.1</c:v>
                </c:pt>
                <c:pt idx="2">
                  <c:v>#N/A</c:v>
                </c:pt>
                <c:pt idx="3">
                  <c:v>8.81</c:v>
                </c:pt>
                <c:pt idx="4">
                  <c:v>#N/A</c:v>
                </c:pt>
                <c:pt idx="5">
                  <c:v>8.56</c:v>
                </c:pt>
                <c:pt idx="6">
                  <c:v>#N/A</c:v>
                </c:pt>
                <c:pt idx="7">
                  <c:v>7.75</c:v>
                </c:pt>
                <c:pt idx="8">
                  <c:v>#N/A</c:v>
                </c:pt>
                <c:pt idx="9">
                  <c:v>8.34</c:v>
                </c:pt>
              </c:numCache>
            </c:numRef>
          </c:val>
          <c:extLst>
            <c:ext xmlns:c16="http://schemas.microsoft.com/office/drawing/2014/chart" uri="{C3380CC4-5D6E-409C-BE32-E72D297353CC}">
              <c16:uniqueId val="{00000009-EC1A-43B7-BAF7-0252E27AF9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4865</c:v>
                </c:pt>
                <c:pt idx="5">
                  <c:v>4824</c:v>
                </c:pt>
                <c:pt idx="8">
                  <c:v>4687</c:v>
                </c:pt>
                <c:pt idx="11">
                  <c:v>4465</c:v>
                </c:pt>
                <c:pt idx="14">
                  <c:v>4401</c:v>
                </c:pt>
              </c:numCache>
            </c:numRef>
          </c:val>
          <c:extLst>
            <c:ext xmlns:c16="http://schemas.microsoft.com/office/drawing/2014/chart" uri="{C3380CC4-5D6E-409C-BE32-E72D297353CC}">
              <c16:uniqueId val="{00000000-EBC9-401C-8B42-D0666609F9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C9-401C-8B42-D0666609F9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BC9-401C-8B42-D0666609F9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65</c:v>
                </c:pt>
                <c:pt idx="3">
                  <c:v>56</c:v>
                </c:pt>
                <c:pt idx="6">
                  <c:v>52</c:v>
                </c:pt>
                <c:pt idx="9">
                  <c:v>62</c:v>
                </c:pt>
                <c:pt idx="12">
                  <c:v>62</c:v>
                </c:pt>
              </c:numCache>
            </c:numRef>
          </c:val>
          <c:extLst>
            <c:ext xmlns:c16="http://schemas.microsoft.com/office/drawing/2014/chart" uri="{C3380CC4-5D6E-409C-BE32-E72D297353CC}">
              <c16:uniqueId val="{00000003-EBC9-401C-8B42-D0666609F9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818</c:v>
                </c:pt>
                <c:pt idx="3">
                  <c:v>775</c:v>
                </c:pt>
                <c:pt idx="6">
                  <c:v>767</c:v>
                </c:pt>
                <c:pt idx="9">
                  <c:v>643</c:v>
                </c:pt>
                <c:pt idx="12">
                  <c:v>594</c:v>
                </c:pt>
              </c:numCache>
            </c:numRef>
          </c:val>
          <c:extLst>
            <c:ext xmlns:c16="http://schemas.microsoft.com/office/drawing/2014/chart" uri="{C3380CC4-5D6E-409C-BE32-E72D297353CC}">
              <c16:uniqueId val="{00000004-EBC9-401C-8B42-D0666609F9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C9-401C-8B42-D0666609F9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C9-401C-8B42-D0666609F9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4816</c:v>
                </c:pt>
                <c:pt idx="3">
                  <c:v>4891</c:v>
                </c:pt>
                <c:pt idx="6">
                  <c:v>4809</c:v>
                </c:pt>
                <c:pt idx="9">
                  <c:v>4552</c:v>
                </c:pt>
                <c:pt idx="12">
                  <c:v>4484</c:v>
                </c:pt>
              </c:numCache>
            </c:numRef>
          </c:val>
          <c:extLst>
            <c:ext xmlns:c16="http://schemas.microsoft.com/office/drawing/2014/chart" uri="{C3380CC4-5D6E-409C-BE32-E72D297353CC}">
              <c16:uniqueId val="{00000007-EBC9-401C-8B42-D0666609F9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834</c:v>
                </c:pt>
                <c:pt idx="2">
                  <c:v>#N/A</c:v>
                </c:pt>
                <c:pt idx="3">
                  <c:v>#N/A</c:v>
                </c:pt>
                <c:pt idx="4">
                  <c:v>898</c:v>
                </c:pt>
                <c:pt idx="5">
                  <c:v>#N/A</c:v>
                </c:pt>
                <c:pt idx="6">
                  <c:v>#N/A</c:v>
                </c:pt>
                <c:pt idx="7">
                  <c:v>941</c:v>
                </c:pt>
                <c:pt idx="8">
                  <c:v>#N/A</c:v>
                </c:pt>
                <c:pt idx="9">
                  <c:v>#N/A</c:v>
                </c:pt>
                <c:pt idx="10">
                  <c:v>792</c:v>
                </c:pt>
                <c:pt idx="11">
                  <c:v>#N/A</c:v>
                </c:pt>
                <c:pt idx="12">
                  <c:v>#N/A</c:v>
                </c:pt>
                <c:pt idx="13">
                  <c:v>739</c:v>
                </c:pt>
                <c:pt idx="14">
                  <c:v>#N/A</c:v>
                </c:pt>
              </c:numCache>
            </c:numRef>
          </c:val>
          <c:smooth val="0"/>
          <c:extLst>
            <c:ext xmlns:c16="http://schemas.microsoft.com/office/drawing/2014/chart" uri="{C3380CC4-5D6E-409C-BE32-E72D297353CC}">
              <c16:uniqueId val="{00000008-EBC9-401C-8B42-D0666609F9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45215</c:v>
                </c:pt>
                <c:pt idx="5">
                  <c:v>43565</c:v>
                </c:pt>
                <c:pt idx="8">
                  <c:v>41070</c:v>
                </c:pt>
                <c:pt idx="11">
                  <c:v>38139</c:v>
                </c:pt>
                <c:pt idx="14">
                  <c:v>34848</c:v>
                </c:pt>
              </c:numCache>
            </c:numRef>
          </c:val>
          <c:extLst>
            <c:ext xmlns:c16="http://schemas.microsoft.com/office/drawing/2014/chart" uri="{C3380CC4-5D6E-409C-BE32-E72D297353CC}">
              <c16:uniqueId val="{00000000-3737-4B44-95F9-0B8074D4F6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5985</c:v>
                </c:pt>
                <c:pt idx="5">
                  <c:v>5814</c:v>
                </c:pt>
                <c:pt idx="8">
                  <c:v>5437</c:v>
                </c:pt>
                <c:pt idx="11">
                  <c:v>5414</c:v>
                </c:pt>
                <c:pt idx="14">
                  <c:v>5781</c:v>
                </c:pt>
              </c:numCache>
            </c:numRef>
          </c:val>
          <c:extLst>
            <c:ext xmlns:c16="http://schemas.microsoft.com/office/drawing/2014/chart" uri="{C3380CC4-5D6E-409C-BE32-E72D297353CC}">
              <c16:uniqueId val="{00000001-3737-4B44-95F9-0B8074D4F6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7814</c:v>
                </c:pt>
                <c:pt idx="5">
                  <c:v>8640</c:v>
                </c:pt>
                <c:pt idx="8">
                  <c:v>8509</c:v>
                </c:pt>
                <c:pt idx="11">
                  <c:v>8010</c:v>
                </c:pt>
                <c:pt idx="14">
                  <c:v>8133</c:v>
                </c:pt>
              </c:numCache>
            </c:numRef>
          </c:val>
          <c:extLst>
            <c:ext xmlns:c16="http://schemas.microsoft.com/office/drawing/2014/chart" uri="{C3380CC4-5D6E-409C-BE32-E72D297353CC}">
              <c16:uniqueId val="{00000002-3737-4B44-95F9-0B8074D4F6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37-4B44-95F9-0B8074D4F6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37-4B44-95F9-0B8074D4F6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37-4B44-95F9-0B8074D4F6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5882</c:v>
                </c:pt>
                <c:pt idx="3">
                  <c:v>5585</c:v>
                </c:pt>
                <c:pt idx="6">
                  <c:v>5461</c:v>
                </c:pt>
                <c:pt idx="9">
                  <c:v>5449</c:v>
                </c:pt>
                <c:pt idx="12">
                  <c:v>5411</c:v>
                </c:pt>
              </c:numCache>
            </c:numRef>
          </c:val>
          <c:extLst>
            <c:ext xmlns:c16="http://schemas.microsoft.com/office/drawing/2014/chart" uri="{C3380CC4-5D6E-409C-BE32-E72D297353CC}">
              <c16:uniqueId val="{00000006-3737-4B44-95F9-0B8074D4F6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541</c:v>
                </c:pt>
                <c:pt idx="3">
                  <c:v>467</c:v>
                </c:pt>
                <c:pt idx="6">
                  <c:v>460</c:v>
                </c:pt>
                <c:pt idx="9">
                  <c:v>616</c:v>
                </c:pt>
                <c:pt idx="12">
                  <c:v>1053</c:v>
                </c:pt>
              </c:numCache>
            </c:numRef>
          </c:val>
          <c:extLst>
            <c:ext xmlns:c16="http://schemas.microsoft.com/office/drawing/2014/chart" uri="{C3380CC4-5D6E-409C-BE32-E72D297353CC}">
              <c16:uniqueId val="{00000007-3737-4B44-95F9-0B8074D4F6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8549</c:v>
                </c:pt>
                <c:pt idx="3">
                  <c:v>8381</c:v>
                </c:pt>
                <c:pt idx="6">
                  <c:v>8006</c:v>
                </c:pt>
                <c:pt idx="9">
                  <c:v>7397</c:v>
                </c:pt>
                <c:pt idx="12">
                  <c:v>6690</c:v>
                </c:pt>
              </c:numCache>
            </c:numRef>
          </c:val>
          <c:extLst>
            <c:ext xmlns:c16="http://schemas.microsoft.com/office/drawing/2014/chart" uri="{C3380CC4-5D6E-409C-BE32-E72D297353CC}">
              <c16:uniqueId val="{00000008-3737-4B44-95F9-0B8074D4F6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386</c:v>
                </c:pt>
                <c:pt idx="3">
                  <c:v>387</c:v>
                </c:pt>
                <c:pt idx="6">
                  <c:v>420</c:v>
                </c:pt>
                <c:pt idx="9">
                  <c:v>390</c:v>
                </c:pt>
                <c:pt idx="12">
                  <c:v>391</c:v>
                </c:pt>
              </c:numCache>
            </c:numRef>
          </c:val>
          <c:extLst>
            <c:ext xmlns:c16="http://schemas.microsoft.com/office/drawing/2014/chart" uri="{C3380CC4-5D6E-409C-BE32-E72D297353CC}">
              <c16:uniqueId val="{00000009-3737-4B44-95F9-0B8074D4F6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45489</c:v>
                </c:pt>
                <c:pt idx="3">
                  <c:v>44942</c:v>
                </c:pt>
                <c:pt idx="6">
                  <c:v>41961</c:v>
                </c:pt>
                <c:pt idx="9">
                  <c:v>38623</c:v>
                </c:pt>
                <c:pt idx="12">
                  <c:v>34842</c:v>
                </c:pt>
              </c:numCache>
            </c:numRef>
          </c:val>
          <c:extLst>
            <c:ext xmlns:c16="http://schemas.microsoft.com/office/drawing/2014/chart" uri="{C3380CC4-5D6E-409C-BE32-E72D297353CC}">
              <c16:uniqueId val="{0000000A-3737-4B44-95F9-0B8074D4F6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1834</c:v>
                </c:pt>
                <c:pt idx="2">
                  <c:v>#N/A</c:v>
                </c:pt>
                <c:pt idx="3">
                  <c:v>#N/A</c:v>
                </c:pt>
                <c:pt idx="4">
                  <c:v>1742</c:v>
                </c:pt>
                <c:pt idx="5">
                  <c:v>#N/A</c:v>
                </c:pt>
                <c:pt idx="6">
                  <c:v>#N/A</c:v>
                </c:pt>
                <c:pt idx="7">
                  <c:v>1292</c:v>
                </c:pt>
                <c:pt idx="8">
                  <c:v>#N/A</c:v>
                </c:pt>
                <c:pt idx="9">
                  <c:v>#N/A</c:v>
                </c:pt>
                <c:pt idx="10">
                  <c:v>911</c:v>
                </c:pt>
                <c:pt idx="11">
                  <c:v>#N/A</c:v>
                </c:pt>
                <c:pt idx="12">
                  <c:v>#N/A</c:v>
                </c:pt>
                <c:pt idx="13">
                  <c:v>0</c:v>
                </c:pt>
                <c:pt idx="14">
                  <c:v>#N/A</c:v>
                </c:pt>
              </c:numCache>
            </c:numRef>
          </c:val>
          <c:smooth val="0"/>
          <c:extLst>
            <c:ext xmlns:c16="http://schemas.microsoft.com/office/drawing/2014/chart" uri="{C3380CC4-5D6E-409C-BE32-E72D297353CC}">
              <c16:uniqueId val="{0000000B-3737-4B44-95F9-0B8074D4F6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3405</c:v>
                </c:pt>
                <c:pt idx="1">
                  <c:v>3220</c:v>
                </c:pt>
                <c:pt idx="2">
                  <c:v>3208</c:v>
                </c:pt>
              </c:numCache>
            </c:numRef>
          </c:val>
          <c:extLst>
            <c:ext xmlns:c16="http://schemas.microsoft.com/office/drawing/2014/chart" uri="{C3380CC4-5D6E-409C-BE32-E72D297353CC}">
              <c16:uniqueId val="{00000000-C39B-4E22-863E-94DB635A30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791</c:v>
                </c:pt>
                <c:pt idx="1">
                  <c:v>728</c:v>
                </c:pt>
                <c:pt idx="2">
                  <c:v>648</c:v>
                </c:pt>
              </c:numCache>
            </c:numRef>
          </c:val>
          <c:extLst>
            <c:ext xmlns:c16="http://schemas.microsoft.com/office/drawing/2014/chart" uri="{C3380CC4-5D6E-409C-BE32-E72D297353CC}">
              <c16:uniqueId val="{00000001-C39B-4E22-863E-94DB635A30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6016</c:v>
                </c:pt>
                <c:pt idx="1">
                  <c:v>5903</c:v>
                </c:pt>
                <c:pt idx="2">
                  <c:v>5847</c:v>
                </c:pt>
              </c:numCache>
            </c:numRef>
          </c:val>
          <c:extLst>
            <c:ext xmlns:c16="http://schemas.microsoft.com/office/drawing/2014/chart" uri="{C3380CC4-5D6E-409C-BE32-E72D297353CC}">
              <c16:uniqueId val="{00000002-C39B-4E22-863E-94DB635A30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埼玉県鴻巣市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a:solidFill>
                <a:schemeClr val="dk1"/>
              </a:solidFill>
              <a:effectLst/>
              <a:latin typeface="+mn-lt"/>
              <a:ea typeface="+mn-ea"/>
              <a:cs typeface="+mn-cs"/>
            </a:rPr>
            <a:t>令和</a:t>
          </a:r>
          <a:r>
            <a:rPr kumimoji="1" lang="ja-JP" altLang="en-US" sz="1100" b="0">
              <a:solidFill>
                <a:schemeClr val="dk1"/>
              </a:solidFill>
              <a:effectLst/>
              <a:latin typeface="+mn-lt"/>
              <a:ea typeface="+mn-ea"/>
              <a:cs typeface="+mn-cs"/>
            </a:rPr>
            <a:t>６</a:t>
          </a:r>
          <a:r>
            <a:rPr kumimoji="1" lang="ja-JP" altLang="ja-JP" sz="1100" b="0">
              <a:solidFill>
                <a:schemeClr val="dk1"/>
              </a:solidFill>
              <a:effectLst/>
              <a:latin typeface="+mn-lt"/>
              <a:ea typeface="+mn-ea"/>
              <a:cs typeface="+mn-cs"/>
            </a:rPr>
            <a:t>年度決算においては、分子の要素である元利償還金の減少に伴い、</a:t>
          </a:r>
          <a:r>
            <a:rPr kumimoji="1" lang="ja-JP" altLang="en-US" sz="1100" b="0">
              <a:solidFill>
                <a:schemeClr val="dk1"/>
              </a:solidFill>
              <a:effectLst/>
              <a:latin typeface="+mn-lt"/>
              <a:ea typeface="+mn-ea"/>
              <a:cs typeface="+mn-cs"/>
            </a:rPr>
            <a:t>算入公債費等</a:t>
          </a:r>
          <a:r>
            <a:rPr kumimoji="1" lang="ja-JP" altLang="ja-JP" sz="1100" b="0">
              <a:solidFill>
                <a:schemeClr val="dk1"/>
              </a:solidFill>
              <a:effectLst/>
              <a:latin typeface="+mn-lt"/>
              <a:ea typeface="+mn-ea"/>
              <a:cs typeface="+mn-cs"/>
            </a:rPr>
            <a:t>も減少しているが、公営企業</a:t>
          </a:r>
          <a:r>
            <a:rPr kumimoji="1" lang="ja-JP" altLang="en-US" sz="1100" b="0">
              <a:solidFill>
                <a:schemeClr val="dk1"/>
              </a:solidFill>
              <a:effectLst/>
              <a:latin typeface="+mn-lt"/>
              <a:ea typeface="+mn-ea"/>
              <a:cs typeface="+mn-cs"/>
            </a:rPr>
            <a:t>債の元利償還金に対する繰入金</a:t>
          </a:r>
          <a:r>
            <a:rPr kumimoji="1" lang="ja-JP" altLang="ja-JP" sz="1100" b="0">
              <a:solidFill>
                <a:schemeClr val="dk1"/>
              </a:solidFill>
              <a:effectLst/>
              <a:latin typeface="+mn-lt"/>
              <a:ea typeface="+mn-ea"/>
              <a:cs typeface="+mn-cs"/>
            </a:rPr>
            <a:t>が減少したため、分子が減少した。</a:t>
          </a:r>
          <a:endParaRPr lang="ja-JP" altLang="ja-JP" sz="1400" b="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今後は道の駅整備や新たなごみ処理施設建設により、地方債現在高・組合</a:t>
          </a:r>
          <a:r>
            <a:rPr kumimoji="1" lang="ja-JP" altLang="en-US" sz="1100" b="0">
              <a:solidFill>
                <a:schemeClr val="dk1"/>
              </a:solidFill>
              <a:effectLst/>
              <a:latin typeface="+mn-lt"/>
              <a:ea typeface="+mn-ea"/>
              <a:cs typeface="+mn-cs"/>
            </a:rPr>
            <a:t>等が起こした地方債の元利償還金に対する負担金等</a:t>
          </a:r>
          <a:r>
            <a:rPr kumimoji="1" lang="ja-JP" altLang="ja-JP" sz="1100" b="0">
              <a:solidFill>
                <a:schemeClr val="dk1"/>
              </a:solidFill>
              <a:effectLst/>
              <a:latin typeface="+mn-lt"/>
              <a:ea typeface="+mn-ea"/>
              <a:cs typeface="+mn-cs"/>
            </a:rPr>
            <a:t>が増加するため、今後数年は実質公債費比率が</a:t>
          </a:r>
          <a:r>
            <a:rPr kumimoji="1" lang="ja-JP" altLang="ja-JP" sz="1100">
              <a:solidFill>
                <a:schemeClr val="dk1"/>
              </a:solidFill>
              <a:effectLst/>
              <a:latin typeface="+mn-lt"/>
              <a:ea typeface="+mn-ea"/>
              <a:cs typeface="+mn-cs"/>
            </a:rPr>
            <a:t>上昇していき、その後緩やかに減少していく見込みである。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満期一括償還に係る積立なし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埼玉県鴻巣市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a:solidFill>
                <a:schemeClr val="dk1"/>
              </a:solidFill>
              <a:effectLst/>
              <a:latin typeface="+mn-lt"/>
              <a:ea typeface="+mn-ea"/>
              <a:cs typeface="+mn-cs"/>
            </a:rPr>
            <a:t>令和</a:t>
          </a:r>
          <a:r>
            <a:rPr kumimoji="1" lang="ja-JP" altLang="en-US" sz="1100" b="0">
              <a:solidFill>
                <a:schemeClr val="dk1"/>
              </a:solidFill>
              <a:effectLst/>
              <a:latin typeface="+mn-lt"/>
              <a:ea typeface="+mn-ea"/>
              <a:cs typeface="+mn-cs"/>
            </a:rPr>
            <a:t>６</a:t>
          </a:r>
          <a:r>
            <a:rPr kumimoji="1" lang="ja-JP" altLang="ja-JP" sz="1100" b="0">
              <a:solidFill>
                <a:schemeClr val="dk1"/>
              </a:solidFill>
              <a:effectLst/>
              <a:latin typeface="+mn-lt"/>
              <a:ea typeface="+mn-ea"/>
              <a:cs typeface="+mn-cs"/>
            </a:rPr>
            <a:t>年度決算においては、地方債償還額が発行額を大幅に上回っており、将来負担額の根幹である地方債現在高が減少している。また、充当可能財源等のうち、地方債現在高の減少により基準財政需要額算入見込額が減少しているが、それ以上に地方債現在高が減少しているため、分子は減少した。</a:t>
          </a:r>
          <a:endParaRPr kumimoji="1" lang="en-US" altLang="ja-JP"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今後は道の駅整備や新たなごみ処理施設建設により、</a:t>
          </a:r>
          <a:r>
            <a:rPr kumimoji="1" lang="ja-JP" altLang="en-US" sz="1100" b="0">
              <a:solidFill>
                <a:schemeClr val="dk1"/>
              </a:solidFill>
              <a:effectLst/>
              <a:latin typeface="+mn-lt"/>
              <a:ea typeface="+mn-ea"/>
              <a:cs typeface="+mn-cs"/>
            </a:rPr>
            <a:t>一般会計等に係る</a:t>
          </a:r>
          <a:r>
            <a:rPr kumimoji="1" lang="ja-JP" altLang="ja-JP" sz="1100" b="0">
              <a:solidFill>
                <a:schemeClr val="dk1"/>
              </a:solidFill>
              <a:effectLst/>
              <a:latin typeface="+mn-lt"/>
              <a:ea typeface="+mn-ea"/>
              <a:cs typeface="+mn-cs"/>
            </a:rPr>
            <a:t>地方債</a:t>
          </a:r>
          <a:r>
            <a:rPr kumimoji="1" lang="ja-JP" altLang="en-US" sz="1100" b="0">
              <a:solidFill>
                <a:schemeClr val="dk1"/>
              </a:solidFill>
              <a:effectLst/>
              <a:latin typeface="+mn-lt"/>
              <a:ea typeface="+mn-ea"/>
              <a:cs typeface="+mn-cs"/>
            </a:rPr>
            <a:t>の</a:t>
          </a:r>
          <a:r>
            <a:rPr kumimoji="1" lang="ja-JP" altLang="ja-JP" sz="1100" b="0">
              <a:solidFill>
                <a:schemeClr val="dk1"/>
              </a:solidFill>
              <a:effectLst/>
              <a:latin typeface="+mn-lt"/>
              <a:ea typeface="+mn-ea"/>
              <a:cs typeface="+mn-cs"/>
            </a:rPr>
            <a:t>現在高・組合</a:t>
          </a:r>
          <a:r>
            <a:rPr kumimoji="1" lang="ja-JP" altLang="en-US" sz="1100" b="0">
              <a:solidFill>
                <a:schemeClr val="dk1"/>
              </a:solidFill>
              <a:effectLst/>
              <a:latin typeface="+mn-lt"/>
              <a:ea typeface="+mn-ea"/>
              <a:cs typeface="+mn-cs"/>
            </a:rPr>
            <a:t>等</a:t>
          </a:r>
          <a:r>
            <a:rPr kumimoji="1" lang="ja-JP" altLang="ja-JP" sz="1100" b="0">
              <a:solidFill>
                <a:schemeClr val="dk1"/>
              </a:solidFill>
              <a:effectLst/>
              <a:latin typeface="+mn-lt"/>
              <a:ea typeface="+mn-ea"/>
              <a:cs typeface="+mn-cs"/>
            </a:rPr>
            <a:t>負担等見込額が増加し、</a:t>
          </a:r>
          <a:r>
            <a:rPr kumimoji="1" lang="ja-JP" altLang="en-US" sz="1100" b="0">
              <a:solidFill>
                <a:schemeClr val="dk1"/>
              </a:solidFill>
              <a:effectLst/>
              <a:latin typeface="+mn-lt"/>
              <a:ea typeface="+mn-ea"/>
              <a:cs typeface="+mn-cs"/>
            </a:rPr>
            <a:t>充当可能</a:t>
          </a:r>
          <a:r>
            <a:rPr kumimoji="1" lang="ja-JP" altLang="ja-JP" sz="1100" b="0">
              <a:solidFill>
                <a:schemeClr val="dk1"/>
              </a:solidFill>
              <a:effectLst/>
              <a:latin typeface="+mn-lt"/>
              <a:ea typeface="+mn-ea"/>
              <a:cs typeface="+mn-cs"/>
            </a:rPr>
            <a:t>基金が減少するため、今後数年は将来負担比率が上昇していき、その後緩やかに減少していく見込みである。</a:t>
          </a:r>
          <a:endParaRPr lang="ja-JP" altLang="ja-JP" b="0">
            <a:effectLst/>
          </a:endParaRPr>
        </a:p>
        <a:p>
          <a:r>
            <a:rPr kumimoji="1" lang="ja-JP" altLang="ja-JP" sz="1100" b="0">
              <a:solidFill>
                <a:schemeClr val="dk1"/>
              </a:solidFill>
              <a:effectLst/>
              <a:latin typeface="+mn-lt"/>
              <a:ea typeface="+mn-ea"/>
              <a:cs typeface="+mn-cs"/>
            </a:rPr>
            <a:t>交付税措置の厚い合併特例事業債が令和２年度をもって終了したため、交付税措置率の高い地方債を活用するなど、慎重な事業精査と財源の活用計画を念頭に、将来負担額の上昇について注視する必要がある。</a:t>
          </a:r>
          <a:endParaRPr lang="ja-JP" altLang="ja-JP" sz="1400" b="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埼玉県鴻巣市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合併振興</a:t>
          </a:r>
          <a:r>
            <a:rPr kumimoji="1" lang="ja-JP" altLang="ja-JP" sz="1100">
              <a:solidFill>
                <a:schemeClr val="dk1"/>
              </a:solidFill>
              <a:effectLst/>
              <a:latin typeface="+mn-lt"/>
              <a:ea typeface="+mn-ea"/>
              <a:cs typeface="+mn-cs"/>
            </a:rPr>
            <a:t>基金を前年度比</a:t>
          </a:r>
          <a:r>
            <a:rPr kumimoji="1" lang="en-US" altLang="ja-JP" sz="1100">
              <a:solidFill>
                <a:schemeClr val="dk1"/>
              </a:solidFill>
              <a:effectLst/>
              <a:latin typeface="+mn-lt"/>
              <a:ea typeface="+mn-ea"/>
              <a:cs typeface="+mn-cs"/>
            </a:rPr>
            <a:t>170,000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20,000</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新型コロナウイルス感染症対策基金を前年度比</a:t>
          </a:r>
          <a:r>
            <a:rPr kumimoji="1" lang="en-US" altLang="ja-JP" sz="1100">
              <a:solidFill>
                <a:schemeClr val="dk1"/>
              </a:solidFill>
              <a:effectLst/>
              <a:latin typeface="+mn-lt"/>
              <a:ea typeface="+mn-ea"/>
              <a:cs typeface="+mn-cs"/>
            </a:rPr>
            <a:t>113,997</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14,724</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取り崩したことなどから、全体での取り崩し額は前年度から</a:t>
          </a:r>
          <a:r>
            <a:rPr kumimoji="1" lang="en-US" altLang="ja-JP" sz="1100">
              <a:solidFill>
                <a:schemeClr val="dk1"/>
              </a:solidFill>
              <a:effectLst/>
              <a:latin typeface="+mn-lt"/>
              <a:ea typeface="+mn-ea"/>
              <a:cs typeface="+mn-cs"/>
            </a:rPr>
            <a:t>135,230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減債基金</a:t>
          </a:r>
          <a:r>
            <a:rPr kumimoji="1" lang="ja-JP" altLang="ja-JP" sz="1100">
              <a:solidFill>
                <a:schemeClr val="dk1"/>
              </a:solidFill>
              <a:effectLst/>
              <a:latin typeface="+mn-lt"/>
              <a:ea typeface="+mn-ea"/>
              <a:cs typeface="+mn-cs"/>
            </a:rPr>
            <a:t>を前年度比</a:t>
          </a:r>
          <a:r>
            <a:rPr kumimoji="1" lang="en-US" altLang="ja-JP" sz="1100">
              <a:solidFill>
                <a:schemeClr val="dk1"/>
              </a:solidFill>
              <a:effectLst/>
              <a:latin typeface="+mn-lt"/>
              <a:ea typeface="+mn-ea"/>
              <a:cs typeface="+mn-cs"/>
            </a:rPr>
            <a:t>42,395</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179,648</a:t>
          </a:r>
          <a:r>
            <a:rPr kumimoji="1" lang="ja-JP" altLang="ja-JP" sz="1100">
              <a:solidFill>
                <a:schemeClr val="dk1"/>
              </a:solidFill>
              <a:effectLst/>
              <a:latin typeface="+mn-lt"/>
              <a:ea typeface="+mn-ea"/>
              <a:cs typeface="+mn-cs"/>
            </a:rPr>
            <a:t>千円、公共施設等整備基金を前年度比</a:t>
          </a:r>
          <a:r>
            <a:rPr kumimoji="1" lang="en-US" altLang="ja-JP" sz="1100">
              <a:solidFill>
                <a:schemeClr val="dk1"/>
              </a:solidFill>
              <a:effectLst/>
              <a:latin typeface="+mn-lt"/>
              <a:ea typeface="+mn-ea"/>
              <a:cs typeface="+mn-cs"/>
            </a:rPr>
            <a:t>40,782</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59,005</a:t>
          </a:r>
          <a:r>
            <a:rPr kumimoji="1" lang="ja-JP" altLang="ja-JP" sz="1100">
              <a:solidFill>
                <a:schemeClr val="dk1"/>
              </a:solidFill>
              <a:effectLst/>
              <a:latin typeface="+mn-lt"/>
              <a:ea typeface="+mn-ea"/>
              <a:cs typeface="+mn-cs"/>
            </a:rPr>
            <a:t>千円積み立てたことなどから、全体での積立額は</a:t>
          </a:r>
          <a:r>
            <a:rPr kumimoji="1" lang="en-US" altLang="ja-JP" sz="1100">
              <a:solidFill>
                <a:schemeClr val="dk1"/>
              </a:solidFill>
              <a:effectLst/>
              <a:latin typeface="+mn-lt"/>
              <a:ea typeface="+mn-ea"/>
              <a:cs typeface="+mn-cs"/>
            </a:rPr>
            <a:t>75,853</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以上のことから、全体での基金残高は</a:t>
          </a:r>
          <a:r>
            <a:rPr kumimoji="1" lang="en-US" altLang="ja-JP" sz="1100">
              <a:solidFill>
                <a:schemeClr val="dk1"/>
              </a:solidFill>
              <a:effectLst/>
              <a:latin typeface="+mn-lt"/>
              <a:ea typeface="+mn-ea"/>
              <a:cs typeface="+mn-cs"/>
            </a:rPr>
            <a:t>9,703,473</a:t>
          </a:r>
          <a:r>
            <a:rPr kumimoji="1" lang="ja-JP" altLang="ja-JP" sz="1100">
              <a:solidFill>
                <a:schemeClr val="dk1"/>
              </a:solidFill>
              <a:effectLst/>
              <a:latin typeface="+mn-lt"/>
              <a:ea typeface="+mn-ea"/>
              <a:cs typeface="+mn-cs"/>
            </a:rPr>
            <a:t>千円で、前年度から</a:t>
          </a:r>
          <a:r>
            <a:rPr kumimoji="1" lang="en-US" altLang="ja-JP" sz="1100">
              <a:solidFill>
                <a:schemeClr val="dk1"/>
              </a:solidFill>
              <a:effectLst/>
              <a:latin typeface="+mn-lt"/>
              <a:ea typeface="+mn-ea"/>
              <a:cs typeface="+mn-cs"/>
            </a:rPr>
            <a:t>148,289</a:t>
          </a:r>
          <a:r>
            <a:rPr kumimoji="1" lang="ja-JP" altLang="ja-JP" sz="1100">
              <a:solidFill>
                <a:schemeClr val="dk1"/>
              </a:solidFill>
              <a:effectLst/>
              <a:latin typeface="+mn-lt"/>
              <a:ea typeface="+mn-ea"/>
              <a:cs typeface="+mn-cs"/>
            </a:rPr>
            <a:t>千円減少した。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令和３年度までが地方債償還額のピークであったが、引き続き減債基金を臨時財政対策債や合併特例債の償還財源として活用する。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合併振興基金　　</a:t>
          </a:r>
          <a:endParaRPr lang="ja-JP" altLang="ja-JP" sz="1400">
            <a:effectLst/>
          </a:endParaRPr>
        </a:p>
        <a:p>
          <a:r>
            <a:rPr kumimoji="1" lang="ja-JP" altLang="ja-JP" sz="1100">
              <a:solidFill>
                <a:schemeClr val="dk1"/>
              </a:solidFill>
              <a:effectLst/>
              <a:latin typeface="+mn-lt"/>
              <a:ea typeface="+mn-ea"/>
              <a:cs typeface="+mn-cs"/>
            </a:rPr>
            <a:t>　　合併後の市が地域住民の連携の強化又合併市町の区域における地域振興に資する事業の推進（平成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日施行） </a:t>
          </a:r>
          <a:endParaRPr lang="ja-JP" altLang="ja-JP" sz="1400">
            <a:effectLst/>
          </a:endParaRPr>
        </a:p>
        <a:p>
          <a:r>
            <a:rPr kumimoji="1" lang="ja-JP" altLang="en-US" sz="1100">
              <a:solidFill>
                <a:schemeClr val="dk1"/>
              </a:solidFill>
              <a:effectLst/>
              <a:latin typeface="+mn-lt"/>
              <a:ea typeface="+mn-ea"/>
              <a:cs typeface="+mn-cs"/>
            </a:rPr>
            <a:t>ごみ処理施設等整備基金</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lang="ja-JP" altLang="en-US" sz="1100" b="0" i="0">
              <a:solidFill>
                <a:schemeClr val="dk1"/>
              </a:solidFill>
              <a:effectLst/>
              <a:latin typeface="+mn-lt"/>
              <a:ea typeface="+mn-ea"/>
              <a:cs typeface="+mn-cs"/>
            </a:rPr>
            <a:t>ごみ処理施設等の整備に要する経費の財源への充当（平成</a:t>
          </a:r>
          <a:r>
            <a:rPr lang="en-US" altLang="ja-JP" sz="1100" b="0" i="0">
              <a:solidFill>
                <a:schemeClr val="dk1"/>
              </a:solidFill>
              <a:effectLst/>
              <a:latin typeface="+mn-lt"/>
              <a:ea typeface="+mn-ea"/>
              <a:cs typeface="+mn-cs"/>
            </a:rPr>
            <a:t>27</a:t>
          </a:r>
          <a:r>
            <a:rPr lang="ja-JP" altLang="en-US" sz="1100" b="0" i="0">
              <a:solidFill>
                <a:schemeClr val="dk1"/>
              </a:solidFill>
              <a:effectLst/>
              <a:latin typeface="+mn-lt"/>
              <a:ea typeface="+mn-ea"/>
              <a:cs typeface="+mn-cs"/>
            </a:rPr>
            <a:t>年</a:t>
          </a:r>
          <a:r>
            <a:rPr lang="en-US" altLang="ja-JP" sz="1100" b="0" i="0">
              <a:solidFill>
                <a:schemeClr val="dk1"/>
              </a:solidFill>
              <a:effectLst/>
              <a:latin typeface="+mn-lt"/>
              <a:ea typeface="+mn-ea"/>
              <a:cs typeface="+mn-cs"/>
            </a:rPr>
            <a:t>9</a:t>
          </a:r>
          <a:r>
            <a:rPr lang="ja-JP" altLang="en-US" sz="1100" b="0" i="0">
              <a:solidFill>
                <a:schemeClr val="dk1"/>
              </a:solidFill>
              <a:effectLst/>
              <a:latin typeface="+mn-lt"/>
              <a:ea typeface="+mn-ea"/>
              <a:cs typeface="+mn-cs"/>
            </a:rPr>
            <a:t>月</a:t>
          </a:r>
          <a:r>
            <a:rPr lang="en-US" altLang="ja-JP" sz="1100" b="0" i="0">
              <a:solidFill>
                <a:schemeClr val="dk1"/>
              </a:solidFill>
              <a:effectLst/>
              <a:latin typeface="+mn-lt"/>
              <a:ea typeface="+mn-ea"/>
              <a:cs typeface="+mn-cs"/>
            </a:rPr>
            <a:t>30</a:t>
          </a:r>
          <a:r>
            <a:rPr lang="ja-JP" altLang="en-US" sz="1100" b="0" i="0">
              <a:solidFill>
                <a:schemeClr val="dk1"/>
              </a:solidFill>
              <a:effectLst/>
              <a:latin typeface="+mn-lt"/>
              <a:ea typeface="+mn-ea"/>
              <a:cs typeface="+mn-cs"/>
            </a:rPr>
            <a:t>日施行）</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公共施設等整備基金</a:t>
          </a:r>
          <a:endParaRPr lang="ja-JP" altLang="ja-JP" sz="1400">
            <a:effectLst/>
          </a:endParaRPr>
        </a:p>
        <a:p>
          <a:r>
            <a:rPr kumimoji="1" lang="ja-JP" altLang="ja-JP" sz="1100">
              <a:solidFill>
                <a:schemeClr val="dk1"/>
              </a:solidFill>
              <a:effectLst/>
              <a:latin typeface="+mn-lt"/>
              <a:ea typeface="+mn-ea"/>
              <a:cs typeface="+mn-cs"/>
            </a:rPr>
            <a:t>　　公共施設等の整備に要する経費の財源への充当（令和元年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日施行）</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合併振興基金は</a:t>
          </a:r>
          <a:r>
            <a:rPr kumimoji="1" lang="en-US" altLang="ja-JP" sz="1100">
              <a:solidFill>
                <a:schemeClr val="dk1"/>
              </a:solidFill>
              <a:effectLst/>
              <a:latin typeface="+mn-lt"/>
              <a:ea typeface="+mn-ea"/>
              <a:cs typeface="+mn-cs"/>
            </a:rPr>
            <a:t>6,000</a:t>
          </a:r>
          <a:r>
            <a:rPr kumimoji="1" lang="ja-JP" altLang="ja-JP" sz="1100">
              <a:solidFill>
                <a:schemeClr val="dk1"/>
              </a:solidFill>
              <a:effectLst/>
              <a:latin typeface="+mn-lt"/>
              <a:ea typeface="+mn-ea"/>
              <a:cs typeface="+mn-cs"/>
            </a:rPr>
            <a:t>千円を積み立て、道の駅整備事業への充当により</a:t>
          </a:r>
          <a:r>
            <a:rPr kumimoji="1" lang="en-US" altLang="ja-JP" sz="1100">
              <a:solidFill>
                <a:schemeClr val="dk1"/>
              </a:solidFill>
              <a:effectLst/>
              <a:latin typeface="+mn-lt"/>
              <a:ea typeface="+mn-ea"/>
              <a:cs typeface="+mn-cs"/>
            </a:rPr>
            <a:t>168,091</a:t>
          </a:r>
          <a:r>
            <a:rPr kumimoji="1" lang="ja-JP" altLang="ja-JP" sz="1100">
              <a:solidFill>
                <a:schemeClr val="dk1"/>
              </a:solidFill>
              <a:effectLst/>
              <a:latin typeface="+mn-lt"/>
              <a:ea typeface="+mn-ea"/>
              <a:cs typeface="+mn-cs"/>
            </a:rPr>
            <a:t>千円の取り崩しを行った。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ごみ処理施設等整備基金は</a:t>
          </a:r>
          <a:r>
            <a:rPr kumimoji="1" lang="en-US" altLang="ja-JP" sz="1100">
              <a:solidFill>
                <a:schemeClr val="dk1"/>
              </a:solidFill>
              <a:effectLst/>
              <a:latin typeface="+mn-lt"/>
              <a:ea typeface="+mn-ea"/>
              <a:cs typeface="+mn-cs"/>
            </a:rPr>
            <a:t>105,191</a:t>
          </a:r>
          <a:r>
            <a:rPr kumimoji="1" lang="ja-JP" altLang="ja-JP" sz="1100">
              <a:solidFill>
                <a:schemeClr val="dk1"/>
              </a:solidFill>
              <a:effectLst/>
              <a:latin typeface="+mn-lt"/>
              <a:ea typeface="+mn-ea"/>
              <a:cs typeface="+mn-cs"/>
            </a:rPr>
            <a:t>千円を積み立</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公共施設等整備基金は</a:t>
          </a:r>
          <a:r>
            <a:rPr kumimoji="1" lang="en-US" altLang="ja-JP" sz="1100">
              <a:solidFill>
                <a:schemeClr val="dk1"/>
              </a:solidFill>
              <a:effectLst/>
              <a:latin typeface="+mn-lt"/>
              <a:ea typeface="+mn-ea"/>
              <a:cs typeface="+mn-cs"/>
            </a:rPr>
            <a:t>59,005</a:t>
          </a:r>
          <a:r>
            <a:rPr kumimoji="1" lang="ja-JP" altLang="en-US" sz="1100">
              <a:solidFill>
                <a:schemeClr val="dk1"/>
              </a:solidFill>
              <a:effectLst/>
              <a:latin typeface="+mn-lt"/>
              <a:ea typeface="+mn-ea"/>
              <a:cs typeface="+mn-cs"/>
            </a:rPr>
            <a:t>千円を積み立て、小学校施設改修事業への充当により</a:t>
          </a:r>
          <a:r>
            <a:rPr kumimoji="1" lang="en-US" altLang="ja-JP" sz="1100">
              <a:solidFill>
                <a:schemeClr val="dk1"/>
              </a:solidFill>
              <a:effectLst/>
              <a:latin typeface="+mn-lt"/>
              <a:ea typeface="+mn-ea"/>
              <a:cs typeface="+mn-cs"/>
            </a:rPr>
            <a:t>4,230</a:t>
          </a:r>
          <a:r>
            <a:rPr kumimoji="1" lang="ja-JP" altLang="en-US" sz="1100">
              <a:solidFill>
                <a:schemeClr val="dk1"/>
              </a:solidFill>
              <a:effectLst/>
              <a:latin typeface="+mn-lt"/>
              <a:ea typeface="+mn-ea"/>
              <a:cs typeface="+mn-cs"/>
            </a:rPr>
            <a:t>千円の取り崩しを行った。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合併振興基金は、引き続き道の駅整備事業等へ、公共施設等整備基金は、今後増加する老朽化した施設の更新・修繕等の事業等へ活用する方針である。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en-US" altLang="ja-JP" sz="1100">
              <a:solidFill>
                <a:schemeClr val="dk1"/>
              </a:solidFill>
              <a:effectLst/>
              <a:latin typeface="+mn-lt"/>
              <a:ea typeface="+mn-ea"/>
              <a:cs typeface="+mn-cs"/>
            </a:rPr>
            <a:t>8,124</a:t>
          </a:r>
          <a:r>
            <a:rPr kumimoji="1" lang="ja-JP" altLang="ja-JP" sz="1100">
              <a:solidFill>
                <a:schemeClr val="dk1"/>
              </a:solidFill>
              <a:effectLst/>
              <a:latin typeface="+mn-lt"/>
              <a:ea typeface="+mn-ea"/>
              <a:cs typeface="+mn-cs"/>
            </a:rPr>
            <a:t>千円を積み立て、予算の全体調整により財源不足額として</a:t>
          </a:r>
          <a:r>
            <a:rPr kumimoji="1" lang="en-US" altLang="ja-JP" sz="1100">
              <a:solidFill>
                <a:schemeClr val="dk1"/>
              </a:solidFill>
              <a:effectLst/>
              <a:latin typeface="+mn-lt"/>
              <a:ea typeface="+mn-ea"/>
              <a:cs typeface="+mn-cs"/>
            </a:rPr>
            <a:t>20,000</a:t>
          </a:r>
          <a:r>
            <a:rPr kumimoji="1" lang="ja-JP" altLang="ja-JP" sz="1100">
              <a:solidFill>
                <a:schemeClr val="dk1"/>
              </a:solidFill>
              <a:effectLst/>
              <a:latin typeface="+mn-lt"/>
              <a:ea typeface="+mn-ea"/>
              <a:cs typeface="+mn-cs"/>
            </a:rPr>
            <a:t>千円を取り崩したことで、</a:t>
          </a:r>
          <a:r>
            <a:rPr kumimoji="1" lang="en-US" altLang="ja-JP" sz="1100">
              <a:solidFill>
                <a:schemeClr val="dk1"/>
              </a:solidFill>
              <a:effectLst/>
              <a:latin typeface="+mn-lt"/>
              <a:ea typeface="+mn-ea"/>
              <a:cs typeface="+mn-cs"/>
            </a:rPr>
            <a:t>11,876</a:t>
          </a:r>
          <a:r>
            <a:rPr kumimoji="1" lang="ja-JP" altLang="ja-JP" sz="1100">
              <a:solidFill>
                <a:schemeClr val="dk1"/>
              </a:solidFill>
              <a:effectLst/>
              <a:latin typeface="+mn-lt"/>
              <a:ea typeface="+mn-ea"/>
              <a:cs typeface="+mn-cs"/>
            </a:rPr>
            <a:t>千円減少した。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財政調整基金については、景気・経済の影響による市税収入の減少や災害等、予期しない財政需要への対応等の備え、長期的視野に立った計画的な財政運営を行うため、標準財政規模の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％の残高を確保していく。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利子</a:t>
          </a:r>
          <a:r>
            <a:rPr kumimoji="1" lang="en-US" altLang="ja-JP" sz="1100">
              <a:solidFill>
                <a:schemeClr val="dk1"/>
              </a:solidFill>
              <a:effectLst/>
              <a:latin typeface="+mn-lt"/>
              <a:ea typeface="+mn-ea"/>
              <a:cs typeface="+mn-cs"/>
            </a:rPr>
            <a:t>1,251</a:t>
          </a:r>
          <a:r>
            <a:rPr kumimoji="1" lang="ja-JP" altLang="ja-JP" sz="1100">
              <a:solidFill>
                <a:schemeClr val="dk1"/>
              </a:solidFill>
              <a:effectLst/>
              <a:latin typeface="+mn-lt"/>
              <a:ea typeface="+mn-ea"/>
              <a:cs typeface="+mn-cs"/>
            </a:rPr>
            <a:t>千円、普通交付税（臨時財政対策債償還基金分）</a:t>
          </a:r>
          <a:r>
            <a:rPr kumimoji="1" lang="en-US" altLang="ja-JP" sz="1100">
              <a:solidFill>
                <a:schemeClr val="dk1"/>
              </a:solidFill>
              <a:effectLst/>
              <a:latin typeface="+mn-lt"/>
              <a:ea typeface="+mn-ea"/>
              <a:cs typeface="+mn-cs"/>
            </a:rPr>
            <a:t>178,397</a:t>
          </a:r>
          <a:r>
            <a:rPr kumimoji="1" lang="ja-JP" altLang="ja-JP" sz="1100">
              <a:solidFill>
                <a:schemeClr val="dk1"/>
              </a:solidFill>
              <a:effectLst/>
              <a:latin typeface="+mn-lt"/>
              <a:ea typeface="+mn-ea"/>
              <a:cs typeface="+mn-cs"/>
            </a:rPr>
            <a:t>千円を積み立て、</a:t>
          </a:r>
          <a:r>
            <a:rPr kumimoji="1" lang="en-US" altLang="ja-JP" sz="1100">
              <a:solidFill>
                <a:schemeClr val="dk1"/>
              </a:solidFill>
              <a:effectLst/>
              <a:latin typeface="+mn-lt"/>
              <a:ea typeface="+mn-ea"/>
              <a:cs typeface="+mn-cs"/>
            </a:rPr>
            <a:t>260,000</a:t>
          </a:r>
          <a:r>
            <a:rPr kumimoji="1" lang="ja-JP" altLang="ja-JP" sz="1100">
              <a:solidFill>
                <a:schemeClr val="dk1"/>
              </a:solidFill>
              <a:effectLst/>
              <a:latin typeface="+mn-lt"/>
              <a:ea typeface="+mn-ea"/>
              <a:cs typeface="+mn-cs"/>
            </a:rPr>
            <a:t>千円取り崩したことで、</a:t>
          </a:r>
          <a:r>
            <a:rPr kumimoji="1" lang="en-US" altLang="ja-JP" sz="1100">
              <a:solidFill>
                <a:schemeClr val="dk1"/>
              </a:solidFill>
              <a:effectLst/>
              <a:latin typeface="+mn-lt"/>
              <a:ea typeface="+mn-ea"/>
              <a:cs typeface="+mn-cs"/>
            </a:rPr>
            <a:t>80,352</a:t>
          </a:r>
          <a:r>
            <a:rPr kumimoji="1" lang="ja-JP" altLang="ja-JP" sz="1100">
              <a:solidFill>
                <a:schemeClr val="dk1"/>
              </a:solidFill>
              <a:effectLst/>
              <a:latin typeface="+mn-lt"/>
              <a:ea typeface="+mn-ea"/>
              <a:cs typeface="+mn-cs"/>
            </a:rPr>
            <a:t>千円減少した。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年度より地方債償還額が増加し、令和３年度がピークとなり、今後も償還財源として活用するため残高は減少する。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埼玉県鴻巣市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117,564
114,713
67.44
45,484,970
42,798,629
2,399,048
26,456,687
34,841,536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前年度から０．０</a:t>
          </a:r>
          <a:r>
            <a:rPr kumimoji="1" lang="ja-JP" altLang="en-US" sz="1100">
              <a:solidFill>
                <a:schemeClr val="dk1"/>
              </a:solidFill>
              <a:effectLst/>
              <a:latin typeface="+mn-lt"/>
              <a:ea typeface="+mn-ea"/>
              <a:cs typeface="+mn-cs"/>
            </a:rPr>
            <a:t>０７</a:t>
          </a:r>
          <a:r>
            <a:rPr kumimoji="1" lang="ja-JP" altLang="ja-JP" sz="1100">
              <a:solidFill>
                <a:schemeClr val="dk1"/>
              </a:solidFill>
              <a:effectLst/>
              <a:latin typeface="+mn-lt"/>
              <a:ea typeface="+mn-ea"/>
              <a:cs typeface="+mn-cs"/>
            </a:rPr>
            <a:t>ポイントの低下となった</a:t>
          </a:r>
          <a:r>
            <a:rPr kumimoji="1" lang="ja-JP" altLang="en-US" sz="1100">
              <a:solidFill>
                <a:schemeClr val="dk1"/>
              </a:solidFill>
              <a:effectLst/>
              <a:latin typeface="+mn-lt"/>
              <a:ea typeface="+mn-ea"/>
              <a:cs typeface="+mn-cs"/>
            </a:rPr>
            <a:t>が、数値としては同率と</a:t>
          </a:r>
          <a:r>
            <a:rPr kumimoji="1" lang="ja-JP" altLang="en-US" sz="1100" b="0">
              <a:solidFill>
                <a:schemeClr val="dk1"/>
              </a:solidFill>
              <a:effectLst/>
              <a:latin typeface="+mn-lt"/>
              <a:ea typeface="+mn-ea"/>
              <a:cs typeface="+mn-cs"/>
            </a:rPr>
            <a:t>なった</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基準財政収入額が地方特例交付金や株式等譲渡所得割交付金等の算定により０</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５</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の増加となった一方、基準財政需要額がこども子育て費や給与改定費等の算定により、それを上回る３</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７</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の増加となったことによるものである。</a:t>
          </a:r>
          <a:r>
            <a:rPr kumimoji="1" lang="ja-JP" altLang="ja-JP" sz="1100" b="0">
              <a:solidFill>
                <a:schemeClr val="dk1"/>
              </a:solidFill>
              <a:effectLst/>
              <a:latin typeface="+mn-lt"/>
              <a:ea typeface="+mn-ea"/>
              <a:cs typeface="+mn-cs"/>
            </a:rPr>
            <a:t>平成２７年度から類似団体内平均値</a:t>
          </a:r>
          <a:r>
            <a:rPr kumimoji="1" lang="ja-JP" altLang="ja-JP" sz="1100">
              <a:solidFill>
                <a:schemeClr val="dk1"/>
              </a:solidFill>
              <a:effectLst/>
              <a:latin typeface="+mn-lt"/>
              <a:ea typeface="+mn-ea"/>
              <a:cs typeface="+mn-cs"/>
            </a:rPr>
            <a:t>を下回り続けているため、引き続き給与の適正化、委託料の削減及び市税滞納額の圧縮等を行うとともに、過去に借入を行った高利の地方債についての利率見直しに取り組み、公債費の伸びを抑え、健全財政の維持に一層、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43543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1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43543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814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9072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469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111578</xdr:rowOff>
    </xdr:from>
    <xdr:to>
      <xdr:col>11</xdr:col>
      <xdr:colOff>31750</xdr:colOff>
      <xdr:row>42</xdr:row>
      <xdr:rowOff>146050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124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147155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減少と</a:t>
          </a:r>
          <a:r>
            <a:rPr kumimoji="1" lang="ja-JP" altLang="ja-JP" sz="1100">
              <a:solidFill>
                <a:schemeClr val="dk1"/>
              </a:solidFill>
              <a:effectLst/>
              <a:latin typeface="+mn-lt"/>
              <a:ea typeface="+mn-ea"/>
              <a:cs typeface="+mn-cs"/>
            </a:rPr>
            <a:t>なり、類似団体平均、県市町村平均及び全国平均を上回る結果</a:t>
          </a:r>
          <a:r>
            <a:rPr kumimoji="1" lang="ja-JP" altLang="ja-JP" sz="1100" b="0">
              <a:solidFill>
                <a:schemeClr val="dk1"/>
              </a:solidFill>
              <a:effectLst/>
              <a:latin typeface="+mn-lt"/>
              <a:ea typeface="+mn-ea"/>
              <a:cs typeface="+mn-cs"/>
            </a:rPr>
            <a:t>となった。</a:t>
          </a:r>
          <a:r>
            <a:rPr kumimoji="1" lang="ja-JP" altLang="en-US" sz="1100" b="0">
              <a:solidFill>
                <a:schemeClr val="dk1"/>
              </a:solidFill>
              <a:effectLst/>
              <a:latin typeface="+mn-lt"/>
              <a:ea typeface="+mn-ea"/>
              <a:cs typeface="+mn-cs"/>
            </a:rPr>
            <a:t>これは、経常経費充当一般財源等が、扶助費や職員人件費の増加等により、３</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９</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の増加となった一方、経常一般財源が、地方特例交付金や地方交付税等の増加により、それを上回る４</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７</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の増加となったことによるものである。</a:t>
          </a:r>
          <a:endParaRPr kumimoji="1" lang="en-US" altLang="ja-JP" sz="1100" b="0">
            <a:solidFill>
              <a:schemeClr val="dk1"/>
            </a:solidFill>
            <a:effectLst/>
            <a:latin typeface="+mn-lt"/>
            <a:ea typeface="+mn-ea"/>
            <a:cs typeface="+mn-cs"/>
          </a:endParaRPr>
        </a:p>
        <a:p>
          <a:pPr eaLnBrk="1" fontAlgn="auto" latinLnBrk="0" hangingPunct="1"/>
          <a:r>
            <a:rPr kumimoji="1" lang="ja-JP" altLang="ja-JP" sz="1100" b="0">
              <a:solidFill>
                <a:schemeClr val="dk1"/>
              </a:solidFill>
              <a:effectLst/>
              <a:latin typeface="+mn-lt"/>
              <a:ea typeface="+mn-ea"/>
              <a:cs typeface="+mn-cs"/>
            </a:rPr>
            <a:t>一層の市税収入の確保や財政運用の効率化に努める。</a:t>
          </a:r>
          <a:endParaRPr lang="ja-JP" altLang="ja-JP" sz="1400" b="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63</xdr:row>
      <xdr:rowOff>33867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77891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76623</xdr:rowOff>
    </xdr:from>
    <xdr:to>
      <xdr:col>19</xdr:col>
      <xdr:colOff>133350</xdr:colOff>
      <xdr:row>63</xdr:row>
      <xdr:rowOff>33867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0652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62</xdr:row>
      <xdr:rowOff>76623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08920"/>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62</xdr:row>
      <xdr:rowOff>52494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08920"/>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70290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0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25823</xdr:rowOff>
    </xdr:from>
    <xdr:to>
      <xdr:col>15</xdr:col>
      <xdr:colOff>133350</xdr:colOff>
      <xdr:row>62</xdr:row>
      <xdr:rowOff>127423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157497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類似団体内平均値に比べ低い数値で推移しており、良好な状態を維持しているものの、前年度から</a:t>
          </a:r>
          <a:r>
            <a:rPr kumimoji="1" lang="ja-JP" altLang="ja-JP" sz="1100" b="0">
              <a:solidFill>
                <a:schemeClr val="dk1"/>
              </a:solidFill>
              <a:effectLst/>
              <a:latin typeface="+mn-lt"/>
              <a:ea typeface="+mn-ea"/>
              <a:cs typeface="+mn-cs"/>
            </a:rPr>
            <a:t>３．</a:t>
          </a:r>
          <a:r>
            <a:rPr kumimoji="1" lang="ja-JP" altLang="en-US" sz="1100" b="0">
              <a:solidFill>
                <a:schemeClr val="dk1"/>
              </a:solidFill>
              <a:effectLst/>
              <a:latin typeface="+mn-lt"/>
              <a:ea typeface="+mn-ea"/>
              <a:cs typeface="+mn-cs"/>
            </a:rPr>
            <a:t>３</a:t>
          </a:r>
          <a:r>
            <a:rPr kumimoji="1" lang="ja-JP" altLang="ja-JP" sz="1100" b="0">
              <a:solidFill>
                <a:schemeClr val="dk1"/>
              </a:solidFill>
              <a:effectLst/>
              <a:latin typeface="+mn-lt"/>
              <a:ea typeface="+mn-ea"/>
              <a:cs typeface="+mn-cs"/>
            </a:rPr>
            <a:t>％の増となった。これは人件費が前年度比</a:t>
          </a:r>
          <a:r>
            <a:rPr kumimoji="1" lang="ja-JP" altLang="en-US" sz="1100" b="0">
              <a:solidFill>
                <a:schemeClr val="dk1"/>
              </a:solidFill>
              <a:effectLst/>
              <a:latin typeface="+mn-lt"/>
              <a:ea typeface="+mn-ea"/>
              <a:cs typeface="+mn-cs"/>
            </a:rPr>
            <a:t>６．２</a:t>
          </a:r>
          <a:r>
            <a:rPr kumimoji="1" lang="ja-JP" altLang="ja-JP" sz="1100" b="0">
              <a:solidFill>
                <a:schemeClr val="dk1"/>
              </a:solidFill>
              <a:effectLst/>
              <a:latin typeface="+mn-lt"/>
              <a:ea typeface="+mn-ea"/>
              <a:cs typeface="+mn-cs"/>
            </a:rPr>
            <a:t>％の増、物件費が</a:t>
          </a:r>
          <a:r>
            <a:rPr kumimoji="1" lang="ja-JP" altLang="en-US" sz="1100" b="0">
              <a:solidFill>
                <a:schemeClr val="dk1"/>
              </a:solidFill>
              <a:effectLst/>
              <a:latin typeface="+mn-lt"/>
              <a:ea typeface="+mn-ea"/>
              <a:cs typeface="+mn-cs"/>
            </a:rPr>
            <a:t>０．５％の増、包括施設管理業務の増加等により</a:t>
          </a:r>
          <a:r>
            <a:rPr kumimoji="1" lang="ja-JP" altLang="ja-JP" sz="1100" b="0">
              <a:solidFill>
                <a:schemeClr val="dk1"/>
              </a:solidFill>
              <a:effectLst/>
              <a:latin typeface="+mn-lt"/>
              <a:ea typeface="+mn-ea"/>
              <a:cs typeface="+mn-cs"/>
            </a:rPr>
            <a:t>維持補修費が７．４％の増</a:t>
          </a:r>
          <a:r>
            <a:rPr kumimoji="1" lang="ja-JP" altLang="en-US" sz="1100" b="0">
              <a:solidFill>
                <a:schemeClr val="dk1"/>
              </a:solidFill>
              <a:effectLst/>
              <a:latin typeface="+mn-lt"/>
              <a:ea typeface="+mn-ea"/>
              <a:cs typeface="+mn-cs"/>
            </a:rPr>
            <a:t>となったためである。</a:t>
          </a:r>
          <a:r>
            <a:rPr kumimoji="1" lang="ja-JP" altLang="ja-JP" sz="1100" b="0">
              <a:solidFill>
                <a:schemeClr val="dk1"/>
              </a:solidFill>
              <a:effectLst/>
              <a:latin typeface="+mn-lt"/>
              <a:ea typeface="+mn-ea"/>
              <a:cs typeface="+mn-cs"/>
            </a:rPr>
            <a:t>今後さらに増加が見込まれる維持補修費の動向に注視しながら、職員数７００人体制の維持や委託業務の見直しを徹底し、財政負担を減らすよう努める。</a:t>
          </a:r>
          <a:endParaRPr lang="ja-JP" altLang="ja-JP" sz="1400" b="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81169</xdr:rowOff>
    </xdr:from>
    <xdr:to>
      <xdr:col>23</xdr:col>
      <xdr:colOff>133350</xdr:colOff>
      <xdr:row>82</xdr:row>
      <xdr:rowOff>132566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40069"/>
          <a:ext cx="838200" cy="5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81169</xdr:rowOff>
    </xdr:from>
    <xdr:to>
      <xdr:col>19</xdr:col>
      <xdr:colOff>133350</xdr:colOff>
      <xdr:row>82</xdr:row>
      <xdr:rowOff>99842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40069"/>
          <a:ext cx="889000" cy="1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96129</xdr:rowOff>
    </xdr:from>
    <xdr:to>
      <xdr:col>15</xdr:col>
      <xdr:colOff>82550</xdr:colOff>
      <xdr:row>82</xdr:row>
      <xdr:rowOff>99842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55029"/>
          <a:ext cx="8890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44625</xdr:rowOff>
    </xdr:from>
    <xdr:to>
      <xdr:col>11</xdr:col>
      <xdr:colOff>31750</xdr:colOff>
      <xdr:row>82</xdr:row>
      <xdr:rowOff>96129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03525"/>
          <a:ext cx="889000" cy="5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81766</xdr:rowOff>
    </xdr:from>
    <xdr:to>
      <xdr:col>23</xdr:col>
      <xdr:colOff>184150</xdr:colOff>
      <xdr:row>83</xdr:row>
      <xdr:rowOff>11916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4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98293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8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30369</xdr:rowOff>
    </xdr:from>
    <xdr:to>
      <xdr:col>19</xdr:col>
      <xdr:colOff>184150</xdr:colOff>
      <xdr:row>82</xdr:row>
      <xdr:rowOff>131969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142146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58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49042</xdr:rowOff>
    </xdr:from>
    <xdr:to>
      <xdr:col>15</xdr:col>
      <xdr:colOff>133350</xdr:colOff>
      <xdr:row>82</xdr:row>
      <xdr:rowOff>150642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0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160819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7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45329</xdr:rowOff>
    </xdr:from>
    <xdr:to>
      <xdr:col>11</xdr:col>
      <xdr:colOff>82550</xdr:colOff>
      <xdr:row>82</xdr:row>
      <xdr:rowOff>146929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157106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7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165275</xdr:rowOff>
    </xdr:from>
    <xdr:to>
      <xdr:col>7</xdr:col>
      <xdr:colOff>31750</xdr:colOff>
      <xdr:row>82</xdr:row>
      <xdr:rowOff>95425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105602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指数は類似団体平均より上回っているが、今後においても、人事院勧告、埼玉県人事委員会勧告を踏まえ、給与の適正化に努める。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91016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071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88</xdr:row>
      <xdr:rowOff>60325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0716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60325</xdr:rowOff>
    </xdr:from>
    <xdr:to>
      <xdr:col>72</xdr:col>
      <xdr:colOff>203200</xdr:colOff>
      <xdr:row>88</xdr:row>
      <xdr:rowOff>140759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14792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88</xdr:row>
      <xdr:rowOff>140759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16803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9525</xdr:rowOff>
    </xdr:from>
    <xdr:to>
      <xdr:col>73</xdr:col>
      <xdr:colOff>44450</xdr:colOff>
      <xdr:row>88</xdr:row>
      <xdr:rowOff>111125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95902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89959</xdr:rowOff>
    </xdr:from>
    <xdr:to>
      <xdr:col>68</xdr:col>
      <xdr:colOff>203200</xdr:colOff>
      <xdr:row>89</xdr:row>
      <xdr:rowOff>20109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4886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類似団体内平均値に比べ低くなっており、職員数は少ない状態である。引き続き、職員数７００人体制を維持し、適正な定員管理を徹底する。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6244</xdr:rowOff>
    </xdr:from>
    <xdr:to>
      <xdr:col>81</xdr:col>
      <xdr:colOff>44450</xdr:colOff>
      <xdr:row>62</xdr:row>
      <xdr:rowOff>20320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36144"/>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6244</xdr:rowOff>
    </xdr:from>
    <xdr:to>
      <xdr:col>77</xdr:col>
      <xdr:colOff>44450</xdr:colOff>
      <xdr:row>62</xdr:row>
      <xdr:rowOff>12277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63614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10266</xdr:rowOff>
    </xdr:from>
    <xdr:to>
      <xdr:col>72</xdr:col>
      <xdr:colOff>203200</xdr:colOff>
      <xdr:row>62</xdr:row>
      <xdr:rowOff>12277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4016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6244</xdr:rowOff>
    </xdr:from>
    <xdr:to>
      <xdr:col>68</xdr:col>
      <xdr:colOff>152400</xdr:colOff>
      <xdr:row>62</xdr:row>
      <xdr:rowOff>10266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3614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140970</xdr:rowOff>
    </xdr:from>
    <xdr:to>
      <xdr:col>81</xdr:col>
      <xdr:colOff>95250</xdr:colOff>
      <xdr:row>62</xdr:row>
      <xdr:rowOff>71120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157497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126894</xdr:rowOff>
    </xdr:from>
    <xdr:to>
      <xdr:col>77</xdr:col>
      <xdr:colOff>95250</xdr:colOff>
      <xdr:row>62</xdr:row>
      <xdr:rowOff>57044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67221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5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132927</xdr:rowOff>
    </xdr:from>
    <xdr:to>
      <xdr:col>73</xdr:col>
      <xdr:colOff>44450</xdr:colOff>
      <xdr:row>62</xdr:row>
      <xdr:rowOff>63077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73254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130916</xdr:rowOff>
    </xdr:from>
    <xdr:to>
      <xdr:col>68</xdr:col>
      <xdr:colOff>203200</xdr:colOff>
      <xdr:row>62</xdr:row>
      <xdr:rowOff>61066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8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71243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5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126894</xdr:rowOff>
    </xdr:from>
    <xdr:to>
      <xdr:col>64</xdr:col>
      <xdr:colOff>152400</xdr:colOff>
      <xdr:row>62</xdr:row>
      <xdr:rowOff>57044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67221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5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標準税収入額や普通交付税が増加し、さらに、元利償還金の額が大きく減少したため、０．</a:t>
          </a:r>
          <a:r>
            <a:rPr kumimoji="1" lang="ja-JP" altLang="en-US" sz="1100" b="0">
              <a:solidFill>
                <a:schemeClr val="dk1"/>
              </a:solidFill>
              <a:effectLst/>
              <a:latin typeface="+mn-lt"/>
              <a:ea typeface="+mn-ea"/>
              <a:cs typeface="+mn-cs"/>
            </a:rPr>
            <a:t>３</a:t>
          </a:r>
          <a:r>
            <a:rPr kumimoji="1" lang="ja-JP" altLang="ja-JP" sz="1100" b="0">
              <a:solidFill>
                <a:schemeClr val="dk1"/>
              </a:solidFill>
              <a:effectLst/>
              <a:latin typeface="+mn-lt"/>
              <a:ea typeface="+mn-ea"/>
              <a:cs typeface="+mn-cs"/>
            </a:rPr>
            <a:t>ポイント減少し、全国市町村平均、県市町村平均、早期健全化基準及び類似団体平均値を下回る状況となった。これは、元利償還金のうち交付税措置率の低い地方債が増加していることによるものである。今後は道の駅整備や新たなごみ処理施設建設により、地方債現在高・組合負担等見込額が増加し</a:t>
          </a:r>
          <a:r>
            <a:rPr kumimoji="1" lang="ja-JP" altLang="ja-JP" sz="1100">
              <a:solidFill>
                <a:schemeClr val="dk1"/>
              </a:solidFill>
              <a:effectLst/>
              <a:latin typeface="+mn-lt"/>
              <a:ea typeface="+mn-ea"/>
              <a:cs typeface="+mn-cs"/>
            </a:rPr>
            <a:t>基金残高が減少するため、今後数年</a:t>
          </a:r>
          <a:r>
            <a:rPr kumimoji="1" lang="ja-JP" altLang="en-US" sz="1100">
              <a:solidFill>
                <a:schemeClr val="dk1"/>
              </a:solidFill>
              <a:effectLst/>
              <a:latin typeface="+mn-lt"/>
              <a:ea typeface="+mn-ea"/>
              <a:cs typeface="+mn-cs"/>
            </a:rPr>
            <a:t>は実質公債費比率</a:t>
          </a:r>
          <a:r>
            <a:rPr kumimoji="1" lang="ja-JP" altLang="ja-JP" sz="1100">
              <a:solidFill>
                <a:schemeClr val="dk1"/>
              </a:solidFill>
              <a:effectLst/>
              <a:latin typeface="+mn-lt"/>
              <a:ea typeface="+mn-ea"/>
              <a:cs typeface="+mn-cs"/>
            </a:rPr>
            <a:t>が上昇していき、その後緩やかに減少していく見込みである。</a:t>
          </a:r>
          <a:endParaRPr lang="ja-JP" altLang="ja-JP">
            <a:effectLst/>
          </a:endParaRPr>
        </a:p>
        <a:p>
          <a:r>
            <a:rPr kumimoji="1" lang="ja-JP" altLang="ja-JP" sz="1100">
              <a:solidFill>
                <a:schemeClr val="dk1"/>
              </a:solidFill>
              <a:effectLst/>
              <a:latin typeface="+mn-lt"/>
              <a:ea typeface="+mn-ea"/>
              <a:cs typeface="+mn-cs"/>
            </a:rPr>
            <a:t>引き続き事業の精査により公債費負担の適正化に努める。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35076</xdr:rowOff>
    </xdr:from>
    <xdr:to>
      <xdr:col>81</xdr:col>
      <xdr:colOff>44450</xdr:colOff>
      <xdr:row>40</xdr:row>
      <xdr:rowOff>69548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93076"/>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69548</xdr:rowOff>
    </xdr:from>
    <xdr:to>
      <xdr:col>77</xdr:col>
      <xdr:colOff>44450</xdr:colOff>
      <xdr:row>40</xdr:row>
      <xdr:rowOff>92528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275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81038</xdr:rowOff>
    </xdr:from>
    <xdr:to>
      <xdr:col>72</xdr:col>
      <xdr:colOff>203200</xdr:colOff>
      <xdr:row>40</xdr:row>
      <xdr:rowOff>92528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390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81038</xdr:rowOff>
    </xdr:from>
    <xdr:to>
      <xdr:col>68</xdr:col>
      <xdr:colOff>152400</xdr:colOff>
      <xdr:row>40</xdr:row>
      <xdr:rowOff>104019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390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803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18748</xdr:rowOff>
    </xdr:from>
    <xdr:to>
      <xdr:col>77</xdr:col>
      <xdr:colOff>95250</xdr:colOff>
      <xdr:row>40</xdr:row>
      <xdr:rowOff>120348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30238</xdr:rowOff>
    </xdr:from>
    <xdr:to>
      <xdr:col>68</xdr:col>
      <xdr:colOff>203200</xdr:colOff>
      <xdr:row>40</xdr:row>
      <xdr:rowOff>131838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142015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前年度から</a:t>
          </a:r>
          <a:r>
            <a:rPr kumimoji="1" lang="ja-JP" altLang="en-US" sz="1100" b="0">
              <a:solidFill>
                <a:schemeClr val="dk1"/>
              </a:solidFill>
              <a:effectLst/>
              <a:latin typeface="+mn-lt"/>
              <a:ea typeface="+mn-ea"/>
              <a:cs typeface="+mn-cs"/>
            </a:rPr>
            <a:t>５</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７</a:t>
          </a:r>
          <a:r>
            <a:rPr kumimoji="1" lang="ja-JP" altLang="ja-JP" sz="1100" b="0">
              <a:solidFill>
                <a:schemeClr val="dk1"/>
              </a:solidFill>
              <a:effectLst/>
              <a:latin typeface="+mn-lt"/>
              <a:ea typeface="+mn-ea"/>
              <a:cs typeface="+mn-cs"/>
            </a:rPr>
            <a:t>ポイント低下し、</a:t>
          </a:r>
          <a:r>
            <a:rPr kumimoji="1" lang="ja-JP" altLang="en-US" sz="1100" b="0">
              <a:solidFill>
                <a:schemeClr val="dk1"/>
              </a:solidFill>
              <a:effectLst/>
              <a:latin typeface="+mn-lt"/>
              <a:ea typeface="+mn-ea"/>
              <a:cs typeface="+mn-cs"/>
            </a:rPr>
            <a:t>▲１．６となり、</a:t>
          </a:r>
          <a:r>
            <a:rPr kumimoji="1" lang="ja-JP" altLang="ja-JP" sz="1100" b="0">
              <a:solidFill>
                <a:schemeClr val="dk1"/>
              </a:solidFill>
              <a:effectLst/>
              <a:latin typeface="+mn-lt"/>
              <a:ea typeface="+mn-ea"/>
              <a:cs typeface="+mn-cs"/>
            </a:rPr>
            <a:t>全国市町村平均、県市町村平均</a:t>
          </a:r>
          <a:r>
            <a:rPr kumimoji="1" lang="ja-JP" altLang="en-US" sz="1100" b="0">
              <a:solidFill>
                <a:schemeClr val="dk1"/>
              </a:solidFill>
              <a:effectLst/>
              <a:latin typeface="+mn-lt"/>
              <a:ea typeface="+mn-ea"/>
              <a:cs typeface="+mn-cs"/>
            </a:rPr>
            <a:t>、類似団体内平均</a:t>
          </a:r>
          <a:r>
            <a:rPr kumimoji="1" lang="ja-JP" altLang="ja-JP" sz="1100" b="0">
              <a:solidFill>
                <a:schemeClr val="dk1"/>
              </a:solidFill>
              <a:effectLst/>
              <a:latin typeface="+mn-lt"/>
              <a:ea typeface="+mn-ea"/>
              <a:cs typeface="+mn-cs"/>
            </a:rPr>
            <a:t>を上回</a:t>
          </a:r>
          <a:r>
            <a:rPr kumimoji="1" lang="ja-JP" altLang="en-US" sz="1100" b="0">
              <a:solidFill>
                <a:schemeClr val="dk1"/>
              </a:solidFill>
              <a:effectLst/>
              <a:latin typeface="+mn-lt"/>
              <a:ea typeface="+mn-ea"/>
              <a:cs typeface="+mn-cs"/>
            </a:rPr>
            <a:t>った。今後は道の駅整備や</a:t>
          </a:r>
          <a:r>
            <a:rPr kumimoji="1" lang="ja-JP" altLang="ja-JP" sz="1100" b="0">
              <a:solidFill>
                <a:schemeClr val="dk1"/>
              </a:solidFill>
              <a:effectLst/>
              <a:latin typeface="+mn-lt"/>
              <a:ea typeface="+mn-ea"/>
              <a:cs typeface="+mn-cs"/>
            </a:rPr>
            <a:t>新たなごみ処理施設建設</a:t>
          </a:r>
          <a:r>
            <a:rPr kumimoji="1" lang="ja-JP" altLang="en-US" sz="1100" b="0">
              <a:solidFill>
                <a:schemeClr val="dk1"/>
              </a:solidFill>
              <a:effectLst/>
              <a:latin typeface="+mn-lt"/>
              <a:ea typeface="+mn-ea"/>
              <a:cs typeface="+mn-cs"/>
            </a:rPr>
            <a:t>により、</a:t>
          </a:r>
          <a:r>
            <a:rPr kumimoji="1" lang="ja-JP" altLang="ja-JP" sz="1100" b="0">
              <a:solidFill>
                <a:schemeClr val="dk1"/>
              </a:solidFill>
              <a:effectLst/>
              <a:latin typeface="+mn-lt"/>
              <a:ea typeface="+mn-ea"/>
              <a:cs typeface="+mn-cs"/>
            </a:rPr>
            <a:t>地方債現在高</a:t>
          </a:r>
          <a:r>
            <a:rPr kumimoji="1" lang="ja-JP" altLang="en-US"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組合負担等見込額</a:t>
          </a:r>
          <a:r>
            <a:rPr kumimoji="1" lang="ja-JP" altLang="en-US" sz="1100" b="0">
              <a:solidFill>
                <a:schemeClr val="dk1"/>
              </a:solidFill>
              <a:effectLst/>
              <a:latin typeface="+mn-lt"/>
              <a:ea typeface="+mn-ea"/>
              <a:cs typeface="+mn-cs"/>
            </a:rPr>
            <a:t>が増加し、基金残高が減少するため、今後数年は将来負担比率が上昇していき、その後緩やかに減少していく見込みである。</a:t>
          </a:r>
          <a:endParaRPr kumimoji="1" lang="en-US" altLang="ja-JP" sz="1100" b="0">
            <a:solidFill>
              <a:schemeClr val="dk1"/>
            </a:solidFill>
            <a:effectLst/>
            <a:latin typeface="+mn-lt"/>
            <a:ea typeface="+mn-ea"/>
            <a:cs typeface="+mn-cs"/>
          </a:endParaRPr>
        </a:p>
        <a:p>
          <a:r>
            <a:rPr kumimoji="1" lang="ja-JP" altLang="ja-JP" sz="1100" b="0">
              <a:solidFill>
                <a:schemeClr val="dk1"/>
              </a:solidFill>
              <a:effectLst/>
              <a:latin typeface="+mn-lt"/>
              <a:ea typeface="+mn-ea"/>
              <a:cs typeface="+mn-cs"/>
            </a:rPr>
            <a:t>後世への負担を少しでも軽減するよう、事業実施等について総点検を実施し、財政の健全化を図る。</a:t>
          </a:r>
          <a:endParaRPr lang="ja-JP" altLang="ja-JP" sz="1400" b="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155031</xdr:rowOff>
    </xdr:from>
    <xdr:to>
      <xdr:col>77</xdr:col>
      <xdr:colOff>44450</xdr:colOff>
      <xdr:row>14</xdr:row>
      <xdr:rowOff>18052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3838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18052</xdr:rowOff>
    </xdr:from>
    <xdr:to>
      <xdr:col>72</xdr:col>
      <xdr:colOff>203200</xdr:colOff>
      <xdr:row>14</xdr:row>
      <xdr:rowOff>50800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418352"/>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50800</xdr:rowOff>
    </xdr:from>
    <xdr:to>
      <xdr:col>68</xdr:col>
      <xdr:colOff>152400</xdr:colOff>
      <xdr:row>14</xdr:row>
      <xdr:rowOff>66312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45110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104231</xdr:rowOff>
    </xdr:from>
    <xdr:to>
      <xdr:col>77</xdr:col>
      <xdr:colOff>95250</xdr:colOff>
      <xdr:row>14</xdr:row>
      <xdr:rowOff>34381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33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19158</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419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138702</xdr:rowOff>
    </xdr:from>
    <xdr:to>
      <xdr:col>73</xdr:col>
      <xdr:colOff>44450</xdr:colOff>
      <xdr:row>14</xdr:row>
      <xdr:rowOff>68852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3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53629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45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86377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xdr:rowOff>
    </xdr:from>
    <xdr:to>
      <xdr:col>64</xdr:col>
      <xdr:colOff>152400</xdr:colOff>
      <xdr:row>14</xdr:row>
      <xdr:rowOff>117112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4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101889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5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埼玉県鴻巣市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117,564
114,713
67.44
45,484,970
42,798,629
2,399,048
26,456,687
34,841,536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７００人体制を維持するとともに、指定管理者制度の推進など行財政改革への取組みにより、類似団体平均、埼玉県平均を下回る傾向にある。今後も引き続き人件費の削減に努める。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92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46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35</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01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01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新型コロナウイルスワクチン接種関係経費の減少</a:t>
          </a:r>
          <a:r>
            <a:rPr kumimoji="1" lang="ja-JP" altLang="ja-JP" sz="1100">
              <a:solidFill>
                <a:schemeClr val="dk1"/>
              </a:solidFill>
              <a:effectLst/>
              <a:latin typeface="+mn-lt"/>
              <a:ea typeface="+mn-ea"/>
              <a:cs typeface="+mn-cs"/>
            </a:rPr>
            <a:t>により昨年度と比較すると、０．</a:t>
          </a:r>
          <a:r>
            <a:rPr kumimoji="1" lang="ja-JP" altLang="en-US" sz="1100">
              <a:solidFill>
                <a:schemeClr val="dk1"/>
              </a:solidFill>
              <a:effectLst/>
              <a:latin typeface="+mn-lt"/>
              <a:ea typeface="+mn-ea"/>
              <a:cs typeface="+mn-cs"/>
            </a:rPr>
            <a:t>１ポ</a:t>
          </a:r>
          <a:r>
            <a:rPr kumimoji="1" lang="ja-JP" altLang="ja-JP" sz="1100">
              <a:solidFill>
                <a:schemeClr val="dk1"/>
              </a:solidFill>
              <a:effectLst/>
              <a:latin typeface="+mn-lt"/>
              <a:ea typeface="+mn-ea"/>
              <a:cs typeface="+mn-cs"/>
            </a:rPr>
            <a:t>イントの</a:t>
          </a:r>
          <a:r>
            <a:rPr kumimoji="1" lang="ja-JP" altLang="en-US" sz="1100">
              <a:solidFill>
                <a:schemeClr val="dk1"/>
              </a:solidFill>
              <a:effectLst/>
              <a:latin typeface="+mn-lt"/>
              <a:ea typeface="+mn-ea"/>
              <a:cs typeface="+mn-cs"/>
            </a:rPr>
            <a:t>減少となったが、全国平均、埼玉県平均、</a:t>
          </a:r>
          <a:r>
            <a:rPr kumimoji="1" lang="ja-JP" altLang="ja-JP" sz="1100">
              <a:solidFill>
                <a:schemeClr val="dk1"/>
              </a:solidFill>
              <a:effectLst/>
              <a:latin typeface="+mn-lt"/>
              <a:ea typeface="+mn-ea"/>
              <a:cs typeface="+mn-cs"/>
            </a:rPr>
            <a:t>類似団体内平均を上回っている傾向が続いている。引き続き、経常的な委託業務の見直しを徹底し、財政負担を減らすよう努める。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53848</xdr:rowOff>
    </xdr:from>
    <xdr:to>
      <xdr:col>82</xdr:col>
      <xdr:colOff>107950</xdr:colOff>
      <xdr:row>18</xdr:row>
      <xdr:rowOff>62992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399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17272</xdr:rowOff>
    </xdr:from>
    <xdr:to>
      <xdr:col>78</xdr:col>
      <xdr:colOff>69850</xdr:colOff>
      <xdr:row>18</xdr:row>
      <xdr:rowOff>62992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033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17272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845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106426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84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xdr:rowOff>
    </xdr:from>
    <xdr:to>
      <xdr:col>82</xdr:col>
      <xdr:colOff>158750</xdr:colOff>
      <xdr:row>18</xdr:row>
      <xdr:rowOff>104648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146575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xdr:rowOff>
    </xdr:from>
    <xdr:to>
      <xdr:col>78</xdr:col>
      <xdr:colOff>120650</xdr:colOff>
      <xdr:row>18</xdr:row>
      <xdr:rowOff>113792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98569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8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137922</xdr:rowOff>
    </xdr:from>
    <xdr:to>
      <xdr:col>74</xdr:col>
      <xdr:colOff>31750</xdr:colOff>
      <xdr:row>18</xdr:row>
      <xdr:rowOff>68072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52849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a:solidFill>
                <a:schemeClr val="dk1"/>
              </a:solidFill>
              <a:effectLst/>
              <a:latin typeface="+mn-lt"/>
              <a:ea typeface="+mn-ea"/>
              <a:cs typeface="+mn-cs"/>
            </a:rPr>
            <a:t>前年度と比較すると、</a:t>
          </a:r>
          <a:r>
            <a:rPr kumimoji="1" lang="ja-JP" altLang="en-US" sz="1100" b="0">
              <a:solidFill>
                <a:schemeClr val="dk1"/>
              </a:solidFill>
              <a:effectLst/>
              <a:latin typeface="+mn-lt"/>
              <a:ea typeface="+mn-ea"/>
              <a:cs typeface="+mn-cs"/>
            </a:rPr>
            <a:t>１，３７９，０５４</a:t>
          </a:r>
          <a:r>
            <a:rPr kumimoji="1" lang="ja-JP" altLang="ja-JP" sz="1100" b="0">
              <a:solidFill>
                <a:schemeClr val="dk1"/>
              </a:solidFill>
              <a:effectLst/>
              <a:latin typeface="+mn-lt"/>
              <a:ea typeface="+mn-ea"/>
              <a:cs typeface="+mn-cs"/>
            </a:rPr>
            <a:t>千円の増加、</a:t>
          </a:r>
          <a:r>
            <a:rPr kumimoji="1" lang="ja-JP" altLang="en-US" sz="1100" b="0">
              <a:solidFill>
                <a:schemeClr val="dk1"/>
              </a:solidFill>
              <a:effectLst/>
              <a:latin typeface="+mn-lt"/>
              <a:ea typeface="+mn-ea"/>
              <a:cs typeface="+mn-cs"/>
            </a:rPr>
            <a:t>１２</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２</a:t>
          </a:r>
          <a:r>
            <a:rPr kumimoji="1" lang="ja-JP" altLang="ja-JP" sz="1100" b="0">
              <a:solidFill>
                <a:schemeClr val="dk1"/>
              </a:solidFill>
              <a:effectLst/>
              <a:latin typeface="+mn-lt"/>
              <a:ea typeface="+mn-ea"/>
              <a:cs typeface="+mn-cs"/>
            </a:rPr>
            <a:t>％の増加となったが、引き続き類似団体内平均値を下回る結果となった。これは、</a:t>
          </a:r>
          <a:r>
            <a:rPr kumimoji="1" lang="ja-JP" altLang="en-US" sz="1100" b="0">
              <a:solidFill>
                <a:schemeClr val="dk1"/>
              </a:solidFill>
              <a:effectLst/>
              <a:latin typeface="+mn-lt"/>
              <a:ea typeface="+mn-ea"/>
              <a:cs typeface="+mn-cs"/>
            </a:rPr>
            <a:t>低所得者支援及び定額減税補足給付金支給事業費</a:t>
          </a:r>
          <a:r>
            <a:rPr kumimoji="1" lang="ja-JP" altLang="ja-JP" sz="1100" b="0">
              <a:solidFill>
                <a:schemeClr val="dk1"/>
              </a:solidFill>
              <a:effectLst/>
              <a:latin typeface="+mn-lt"/>
              <a:ea typeface="+mn-ea"/>
              <a:cs typeface="+mn-cs"/>
            </a:rPr>
            <a:t>などの増によるものである。引き続き給付等に係る資格審査等の適正化や各種手当への上乗せの見直しを進めていくことで、財政を圧迫する要因を取り除いていく。</a:t>
          </a:r>
          <a:endParaRPr lang="ja-JP" altLang="ja-JP" sz="1400" b="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56</xdr:row>
      <xdr:rowOff>58420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36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123190</xdr:rowOff>
    </xdr:from>
    <xdr:to>
      <xdr:col>19</xdr:col>
      <xdr:colOff>187325</xdr:colOff>
      <xdr:row>56</xdr:row>
      <xdr:rowOff>35560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52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123190</xdr:rowOff>
    </xdr:from>
    <xdr:to>
      <xdr:col>15</xdr:col>
      <xdr:colOff>98425</xdr:colOff>
      <xdr:row>55</xdr:row>
      <xdr:rowOff>123190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52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123190</xdr:rowOff>
    </xdr:from>
    <xdr:to>
      <xdr:col>11</xdr:col>
      <xdr:colOff>9525</xdr:colOff>
      <xdr:row>55</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52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24147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156210</xdr:rowOff>
    </xdr:from>
    <xdr:to>
      <xdr:col>20</xdr:col>
      <xdr:colOff>38100</xdr:colOff>
      <xdr:row>56</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96537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72390</xdr:rowOff>
    </xdr:from>
    <xdr:to>
      <xdr:col>15</xdr:col>
      <xdr:colOff>149225</xdr:colOff>
      <xdr:row>56</xdr:row>
      <xdr:rowOff>2540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12717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72390</xdr:rowOff>
    </xdr:from>
    <xdr:to>
      <xdr:col>11</xdr:col>
      <xdr:colOff>60325</xdr:colOff>
      <xdr:row>56</xdr:row>
      <xdr:rowOff>2540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12717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昨年度と比較すると０．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したが、類似団体内平均値を下回る状態が続いている。多くを占めるのは他会計への繰出金である。税収を主な財源とする一般会計の負担額縮減のため、国民健康保険事業特別会計や</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下水道事業会計に対する繰出金の支出基準について、一層の改善を図らなければならない。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15422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663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44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34472</xdr:rowOff>
    </xdr:from>
    <xdr:to>
      <xdr:col>73</xdr:col>
      <xdr:colOff>180975</xdr:colOff>
      <xdr:row>56</xdr:row>
      <xdr:rowOff>143328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356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78015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356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76399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0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昨年度と比較すると０．１ポイント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、補助費等に係る経常収支比率は</a:t>
          </a:r>
          <a:r>
            <a:rPr kumimoji="1" lang="ja-JP" altLang="ja-JP" sz="1100" b="0">
              <a:solidFill>
                <a:schemeClr val="dk1"/>
              </a:solidFill>
              <a:effectLst/>
              <a:latin typeface="+mn-lt"/>
              <a:ea typeface="+mn-ea"/>
              <a:cs typeface="+mn-cs"/>
            </a:rPr>
            <a:t>類似団体平均を上回っている。類似団体の人口１人当たりの決算額と比較すると、一部事務組合への負担金が多い。</a:t>
          </a:r>
          <a:endParaRPr lang="ja-JP" altLang="ja-JP" sz="1400" b="0">
            <a:effectLst/>
          </a:endParaRPr>
        </a:p>
        <a:p>
          <a:r>
            <a:rPr kumimoji="1" lang="ja-JP" altLang="ja-JP" sz="1100" b="0">
              <a:solidFill>
                <a:schemeClr val="dk1"/>
              </a:solidFill>
              <a:effectLst/>
              <a:latin typeface="+mn-lt"/>
              <a:ea typeface="+mn-ea"/>
              <a:cs typeface="+mn-cs"/>
            </a:rPr>
            <a:t>また、各種団体への補助金についても、引き続き交付団体の活動状況や収支決算状況、事業効果の検証等を行いながら、補助金等の適正化を図る。</a:t>
          </a:r>
          <a:endParaRPr lang="ja-JP" altLang="ja-JP" sz="1400" b="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3037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140716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037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131572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580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52849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121429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公債費に係る経常収支比率は類似団体平均を３．</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ポイント上回っている。</a:t>
          </a:r>
          <a:r>
            <a:rPr kumimoji="1" lang="ja-JP" altLang="en-US" sz="1100">
              <a:solidFill>
                <a:schemeClr val="dk1"/>
              </a:solidFill>
              <a:effectLst/>
              <a:latin typeface="+mn-lt"/>
              <a:ea typeface="+mn-ea"/>
              <a:cs typeface="+mn-cs"/>
            </a:rPr>
            <a:t>さらに</a:t>
          </a:r>
          <a:r>
            <a:rPr kumimoji="1" lang="ja-JP" altLang="ja-JP" sz="1100" b="0">
              <a:solidFill>
                <a:schemeClr val="dk1"/>
              </a:solidFill>
              <a:effectLst/>
              <a:latin typeface="+mn-lt"/>
              <a:ea typeface="+mn-ea"/>
              <a:cs typeface="+mn-cs"/>
            </a:rPr>
            <a:t>道の駅整備</a:t>
          </a:r>
          <a:r>
            <a:rPr kumimoji="1" lang="ja-JP" altLang="en-US" sz="1100" b="0">
              <a:solidFill>
                <a:schemeClr val="dk1"/>
              </a:solidFill>
              <a:effectLst/>
              <a:latin typeface="+mn-lt"/>
              <a:ea typeface="+mn-ea"/>
              <a:cs typeface="+mn-cs"/>
            </a:rPr>
            <a:t>事業等</a:t>
          </a:r>
          <a:r>
            <a:rPr kumimoji="1" lang="ja-JP" altLang="ja-JP" sz="1100" b="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増加するため、今後数年は公債費が上昇していき、</a:t>
          </a:r>
          <a:r>
            <a:rPr kumimoji="1" lang="ja-JP" altLang="en-US" sz="1100">
              <a:solidFill>
                <a:schemeClr val="dk1"/>
              </a:solidFill>
              <a:effectLst/>
              <a:latin typeface="+mn-lt"/>
              <a:ea typeface="+mn-ea"/>
              <a:cs typeface="+mn-cs"/>
            </a:rPr>
            <a:t>大型建設事業が一段落することにより、</a:t>
          </a:r>
          <a:r>
            <a:rPr kumimoji="1" lang="ja-JP" altLang="ja-JP" sz="1100">
              <a:solidFill>
                <a:schemeClr val="dk1"/>
              </a:solidFill>
              <a:effectLst/>
              <a:latin typeface="+mn-lt"/>
              <a:ea typeface="+mn-ea"/>
              <a:cs typeface="+mn-cs"/>
            </a:rPr>
            <a:t>その後緩やかに減少していく見込みである。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引き続き地方債充当事業の厳選を進めるとともに、過去に借入を行った高利の地方債について利率見直しに取り組み、公債費縮減に努めなければならない。</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83565</xdr:rowOff>
    </xdr:from>
    <xdr:to>
      <xdr:col>24</xdr:col>
      <xdr:colOff>25400</xdr:colOff>
      <xdr:row>80</xdr:row>
      <xdr:rowOff>3556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628115"/>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3556</xdr:rowOff>
    </xdr:from>
    <xdr:to>
      <xdr:col>19</xdr:col>
      <xdr:colOff>187325</xdr:colOff>
      <xdr:row>80</xdr:row>
      <xdr:rowOff>104139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719556"/>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76708</xdr:rowOff>
    </xdr:from>
    <xdr:to>
      <xdr:col>15</xdr:col>
      <xdr:colOff>98425</xdr:colOff>
      <xdr:row>80</xdr:row>
      <xdr:rowOff>104139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7927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76708</xdr:rowOff>
    </xdr:from>
    <xdr:to>
      <xdr:col>11</xdr:col>
      <xdr:colOff>9525</xdr:colOff>
      <xdr:row>80</xdr:row>
      <xdr:rowOff>168148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7927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32765</xdr:rowOff>
    </xdr:from>
    <xdr:to>
      <xdr:col>24</xdr:col>
      <xdr:colOff>76200</xdr:colOff>
      <xdr:row>79</xdr:row>
      <xdr:rowOff>134365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4842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124206</xdr:rowOff>
    </xdr:from>
    <xdr:to>
      <xdr:col>20</xdr:col>
      <xdr:colOff>38100</xdr:colOff>
      <xdr:row>80</xdr:row>
      <xdr:rowOff>54356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39133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75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53339</xdr:rowOff>
    </xdr:from>
    <xdr:to>
      <xdr:col>15</xdr:col>
      <xdr:colOff>149225</xdr:colOff>
      <xdr:row>80</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139716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25908</xdr:rowOff>
    </xdr:from>
    <xdr:to>
      <xdr:col>11</xdr:col>
      <xdr:colOff>60325</xdr:colOff>
      <xdr:row>80</xdr:row>
      <xdr:rowOff>127508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112285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82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117348</xdr:rowOff>
    </xdr:from>
    <xdr:to>
      <xdr:col>6</xdr:col>
      <xdr:colOff>171450</xdr:colOff>
      <xdr:row>81</xdr:row>
      <xdr:rowOff>47498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32275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91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３．３</a:t>
          </a:r>
          <a:r>
            <a:rPr kumimoji="1" lang="ja-JP" altLang="ja-JP" sz="1100">
              <a:solidFill>
                <a:schemeClr val="dk1"/>
              </a:solidFill>
              <a:effectLst/>
              <a:latin typeface="+mn-lt"/>
              <a:ea typeface="+mn-ea"/>
              <a:cs typeface="+mn-cs"/>
            </a:rPr>
            <a:t>ポイント下回っている。健全財政維持のため、特に、扶助費、補助費等に注視し、これらの経費の適正化に努める。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96520</xdr:rowOff>
    </xdr:from>
    <xdr:to>
      <xdr:col>82</xdr:col>
      <xdr:colOff>107950</xdr:colOff>
      <xdr:row>76</xdr:row>
      <xdr:rowOff>119380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26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62230</xdr:rowOff>
    </xdr:from>
    <xdr:to>
      <xdr:col>78</xdr:col>
      <xdr:colOff>69850</xdr:colOff>
      <xdr:row>76</xdr:row>
      <xdr:rowOff>96520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209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146050</xdr:rowOff>
    </xdr:from>
    <xdr:to>
      <xdr:col>73</xdr:col>
      <xdr:colOff>180975</xdr:colOff>
      <xdr:row>75</xdr:row>
      <xdr:rowOff>62230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6190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146050</xdr:rowOff>
    </xdr:from>
    <xdr:to>
      <xdr:col>69</xdr:col>
      <xdr:colOff>92075</xdr:colOff>
      <xdr:row>74</xdr:row>
      <xdr:rowOff>157480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619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85107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45720</xdr:rowOff>
    </xdr:from>
    <xdr:to>
      <xdr:col>78</xdr:col>
      <xdr:colOff>120650</xdr:colOff>
      <xdr:row>76</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157497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11430</xdr:rowOff>
    </xdr:from>
    <xdr:to>
      <xdr:col>74</xdr:col>
      <xdr:colOff>31750</xdr:colOff>
      <xdr:row>75</xdr:row>
      <xdr:rowOff>113030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95250</xdr:rowOff>
    </xdr:from>
    <xdr:to>
      <xdr:col>69</xdr:col>
      <xdr:colOff>142875</xdr:colOff>
      <xdr:row>74</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106680</xdr:rowOff>
    </xdr:from>
    <xdr:to>
      <xdr:col>65</xdr:col>
      <xdr:colOff>53975</xdr:colOff>
      <xdr:row>75</xdr:row>
      <xdr:rowOff>36830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47007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埼玉県鴻巣市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104502</xdr:rowOff>
    </xdr:from>
    <xdr:to>
      <xdr:col>29</xdr:col>
      <xdr:colOff>127000</xdr:colOff>
      <xdr:row>17</xdr:row>
      <xdr:rowOff>150736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6777"/>
          <a:ext cx="647700" cy="46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150736</xdr:rowOff>
    </xdr:from>
    <xdr:to>
      <xdr:col>26</xdr:col>
      <xdr:colOff>50800</xdr:colOff>
      <xdr:row>18</xdr:row>
      <xdr:rowOff>18453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3011"/>
          <a:ext cx="698500" cy="39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394</xdr:rowOff>
    </xdr:from>
    <xdr:to>
      <xdr:col>22</xdr:col>
      <xdr:colOff>114300</xdr:colOff>
      <xdr:row>18</xdr:row>
      <xdr:rowOff>18453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34119"/>
          <a:ext cx="698500" cy="18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394</xdr:rowOff>
    </xdr:from>
    <xdr:to>
      <xdr:col>18</xdr:col>
      <xdr:colOff>177800</xdr:colOff>
      <xdr:row>18</xdr:row>
      <xdr:rowOff>48190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34119"/>
          <a:ext cx="698500" cy="47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53702</xdr:rowOff>
    </xdr:from>
    <xdr:to>
      <xdr:col>29</xdr:col>
      <xdr:colOff>177800</xdr:colOff>
      <xdr:row>17</xdr:row>
      <xdr:rowOff>155302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5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25779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99936</xdr:rowOff>
    </xdr:from>
    <xdr:to>
      <xdr:col>26</xdr:col>
      <xdr:colOff>101600</xdr:colOff>
      <xdr:row>18</xdr:row>
      <xdr:rowOff>30086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2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14863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139103</xdr:rowOff>
    </xdr:from>
    <xdr:to>
      <xdr:col>22</xdr:col>
      <xdr:colOff>165100</xdr:colOff>
      <xdr:row>18</xdr:row>
      <xdr:rowOff>69253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1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54030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8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121044</xdr:rowOff>
    </xdr:from>
    <xdr:to>
      <xdr:col>19</xdr:col>
      <xdr:colOff>38100</xdr:colOff>
      <xdr:row>18</xdr:row>
      <xdr:rowOff>51194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3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35971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6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168840</xdr:rowOff>
    </xdr:from>
    <xdr:to>
      <xdr:col>15</xdr:col>
      <xdr:colOff>101600</xdr:colOff>
      <xdr:row>18</xdr:row>
      <xdr:rowOff>98990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31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83767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1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308470</xdr:rowOff>
    </xdr:from>
    <xdr:to>
      <xdr:col>29</xdr:col>
      <xdr:colOff>127000</xdr:colOff>
      <xdr:row>35</xdr:row>
      <xdr:rowOff>325692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18820"/>
          <a:ext cx="647700" cy="17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260579</xdr:rowOff>
    </xdr:from>
    <xdr:to>
      <xdr:col>26</xdr:col>
      <xdr:colOff>50800</xdr:colOff>
      <xdr:row>35</xdr:row>
      <xdr:rowOff>308470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70929"/>
          <a:ext cx="698500" cy="47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260579</xdr:rowOff>
    </xdr:from>
    <xdr:to>
      <xdr:col>22</xdr:col>
      <xdr:colOff>114300</xdr:colOff>
      <xdr:row>35</xdr:row>
      <xdr:rowOff>274104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70929"/>
          <a:ext cx="698500" cy="13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274104</xdr:rowOff>
    </xdr:from>
    <xdr:to>
      <xdr:col>18</xdr:col>
      <xdr:colOff>177800</xdr:colOff>
      <xdr:row>35</xdr:row>
      <xdr:rowOff>295973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4454"/>
          <a:ext cx="698500" cy="21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274892</xdr:rowOff>
    </xdr:from>
    <xdr:to>
      <xdr:col>29</xdr:col>
      <xdr:colOff>177800</xdr:colOff>
      <xdr:row>36</xdr:row>
      <xdr:rowOff>33592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85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246969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5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257670</xdr:rowOff>
    </xdr:from>
    <xdr:to>
      <xdr:col>26</xdr:col>
      <xdr:colOff>101600</xdr:colOff>
      <xdr:row>36</xdr:row>
      <xdr:rowOff>16370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68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5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209779</xdr:rowOff>
    </xdr:from>
    <xdr:to>
      <xdr:col>22</xdr:col>
      <xdr:colOff>165100</xdr:colOff>
      <xdr:row>35</xdr:row>
      <xdr:rowOff>311379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20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296156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0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223304</xdr:rowOff>
    </xdr:from>
    <xdr:to>
      <xdr:col>19</xdr:col>
      <xdr:colOff>38100</xdr:colOff>
      <xdr:row>35</xdr:row>
      <xdr:rowOff>324904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3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309681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2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245173</xdr:rowOff>
    </xdr:from>
    <xdr:to>
      <xdr:col>15</xdr:col>
      <xdr:colOff>101600</xdr:colOff>
      <xdr:row>36</xdr:row>
      <xdr:rowOff>3873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5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331550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4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埼玉県鴻巣市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117,564
114,713
67.44
45,484,970
42,798,629
2,399,048
26,456,687
34,841,536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95923</xdr:rowOff>
    </xdr:from>
    <xdr:to>
      <xdr:col>24</xdr:col>
      <xdr:colOff>63500</xdr:colOff>
      <xdr:row>36</xdr:row>
      <xdr:rowOff>171270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68123"/>
          <a:ext cx="838200" cy="7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171270</xdr:rowOff>
    </xdr:from>
    <xdr:to>
      <xdr:col>19</xdr:col>
      <xdr:colOff>177800</xdr:colOff>
      <xdr:row>37</xdr:row>
      <xdr:rowOff>41219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43470"/>
          <a:ext cx="8890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41219</xdr:rowOff>
    </xdr:from>
    <xdr:to>
      <xdr:col>15</xdr:col>
      <xdr:colOff>50800</xdr:colOff>
      <xdr:row>37</xdr:row>
      <xdr:rowOff>47323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84869"/>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47323</xdr:rowOff>
    </xdr:from>
    <xdr:to>
      <xdr:col>10</xdr:col>
      <xdr:colOff>114300</xdr:colOff>
      <xdr:row>37</xdr:row>
      <xdr:rowOff>61702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90973"/>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45123</xdr:rowOff>
    </xdr:from>
    <xdr:to>
      <xdr:col>24</xdr:col>
      <xdr:colOff>114300</xdr:colOff>
      <xdr:row>36</xdr:row>
      <xdr:rowOff>146723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1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23550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9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120470</xdr:rowOff>
    </xdr:from>
    <xdr:to>
      <xdr:col>20</xdr:col>
      <xdr:colOff>38100</xdr:colOff>
      <xdr:row>37</xdr:row>
      <xdr:rowOff>50620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41747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8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161869</xdr:rowOff>
    </xdr:from>
    <xdr:to>
      <xdr:col>15</xdr:col>
      <xdr:colOff>101600</xdr:colOff>
      <xdr:row>37</xdr:row>
      <xdr:rowOff>92019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3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83146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2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167973</xdr:rowOff>
    </xdr:from>
    <xdr:to>
      <xdr:col>10</xdr:col>
      <xdr:colOff>165100</xdr:colOff>
      <xdr:row>37</xdr:row>
      <xdr:rowOff>98123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4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89250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3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10902</xdr:rowOff>
    </xdr:from>
    <xdr:to>
      <xdr:col>6</xdr:col>
      <xdr:colOff>38100</xdr:colOff>
      <xdr:row>37</xdr:row>
      <xdr:rowOff>112502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5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103629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120138</xdr:rowOff>
    </xdr:from>
    <xdr:to>
      <xdr:col>24</xdr:col>
      <xdr:colOff>63500</xdr:colOff>
      <xdr:row>57</xdr:row>
      <xdr:rowOff>125478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2788"/>
          <a:ext cx="838200" cy="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68949</xdr:rowOff>
    </xdr:from>
    <xdr:to>
      <xdr:col>19</xdr:col>
      <xdr:colOff>177800</xdr:colOff>
      <xdr:row>57</xdr:row>
      <xdr:rowOff>125478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41599"/>
          <a:ext cx="889000" cy="5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68949</xdr:rowOff>
    </xdr:from>
    <xdr:to>
      <xdr:col>15</xdr:col>
      <xdr:colOff>50800</xdr:colOff>
      <xdr:row>57</xdr:row>
      <xdr:rowOff>75202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41599"/>
          <a:ext cx="889000" cy="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75202</xdr:rowOff>
    </xdr:from>
    <xdr:to>
      <xdr:col>10</xdr:col>
      <xdr:colOff>114300</xdr:colOff>
      <xdr:row>57</xdr:row>
      <xdr:rowOff>128662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47852"/>
          <a:ext cx="889000" cy="5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69338</xdr:rowOff>
    </xdr:from>
    <xdr:to>
      <xdr:col>24</xdr:col>
      <xdr:colOff>114300</xdr:colOff>
      <xdr:row>57</xdr:row>
      <xdr:rowOff>170938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47765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74678</xdr:rowOff>
    </xdr:from>
    <xdr:to>
      <xdr:col>20</xdr:col>
      <xdr:colOff>38100</xdr:colOff>
      <xdr:row>58</xdr:row>
      <xdr:rowOff>4828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167405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4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18149</xdr:rowOff>
    </xdr:from>
    <xdr:to>
      <xdr:col>15</xdr:col>
      <xdr:colOff>101600</xdr:colOff>
      <xdr:row>57</xdr:row>
      <xdr:rowOff>119749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110876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8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24402</xdr:rowOff>
    </xdr:from>
    <xdr:to>
      <xdr:col>10</xdr:col>
      <xdr:colOff>165100</xdr:colOff>
      <xdr:row>57</xdr:row>
      <xdr:rowOff>126002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117129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8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77862</xdr:rowOff>
    </xdr:from>
    <xdr:to>
      <xdr:col>6</xdr:col>
      <xdr:colOff>38100</xdr:colOff>
      <xdr:row>58</xdr:row>
      <xdr:rowOff>8012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24539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2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64091</xdr:rowOff>
    </xdr:from>
    <xdr:to>
      <xdr:col>24</xdr:col>
      <xdr:colOff>63500</xdr:colOff>
      <xdr:row>76</xdr:row>
      <xdr:rowOff>85179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94291"/>
          <a:ext cx="838200" cy="2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85179</xdr:rowOff>
    </xdr:from>
    <xdr:to>
      <xdr:col>19</xdr:col>
      <xdr:colOff>177800</xdr:colOff>
      <xdr:row>76</xdr:row>
      <xdr:rowOff>91980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15379"/>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91980</xdr:rowOff>
    </xdr:from>
    <xdr:to>
      <xdr:col>15</xdr:col>
      <xdr:colOff>50800</xdr:colOff>
      <xdr:row>76</xdr:row>
      <xdr:rowOff>127527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22180"/>
          <a:ext cx="889000" cy="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127527</xdr:rowOff>
    </xdr:from>
    <xdr:to>
      <xdr:col>10</xdr:col>
      <xdr:colOff>114300</xdr:colOff>
      <xdr:row>76</xdr:row>
      <xdr:rowOff>128956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57727"/>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34180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13291</xdr:rowOff>
    </xdr:from>
    <xdr:to>
      <xdr:col>24</xdr:col>
      <xdr:colOff>114300</xdr:colOff>
      <xdr:row>76</xdr:row>
      <xdr:rowOff>114891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36168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34379</xdr:rowOff>
    </xdr:from>
    <xdr:to>
      <xdr:col>20</xdr:col>
      <xdr:colOff>38100</xdr:colOff>
      <xdr:row>76</xdr:row>
      <xdr:rowOff>135979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152506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3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41180</xdr:rowOff>
    </xdr:from>
    <xdr:to>
      <xdr:col>15</xdr:col>
      <xdr:colOff>101600</xdr:colOff>
      <xdr:row>76</xdr:row>
      <xdr:rowOff>142780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159307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4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76727</xdr:rowOff>
    </xdr:from>
    <xdr:to>
      <xdr:col>10</xdr:col>
      <xdr:colOff>165100</xdr:colOff>
      <xdr:row>77</xdr:row>
      <xdr:rowOff>6877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0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23404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8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78156</xdr:rowOff>
    </xdr:from>
    <xdr:to>
      <xdr:col>6</xdr:col>
      <xdr:colOff>38100</xdr:colOff>
      <xdr:row>77</xdr:row>
      <xdr:rowOff>8306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0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24833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88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16393</xdr:rowOff>
    </xdr:from>
    <xdr:to>
      <xdr:col>24</xdr:col>
      <xdr:colOff>62865</xdr:colOff>
      <xdr:row>97</xdr:row>
      <xdr:rowOff>39536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46893"/>
          <a:ext cx="1270" cy="122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43363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6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39536</xdr:rowOff>
    </xdr:from>
    <xdr:to>
      <xdr:col>24</xdr:col>
      <xdr:colOff>152400</xdr:colOff>
      <xdr:row>97</xdr:row>
      <xdr:rowOff>39536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6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134520</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2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16393</xdr:rowOff>
    </xdr:from>
    <xdr:to>
      <xdr:col>24</xdr:col>
      <xdr:colOff>152400</xdr:colOff>
      <xdr:row>90</xdr:row>
      <xdr:rowOff>16393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4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115932</xdr:rowOff>
    </xdr:from>
    <xdr:to>
      <xdr:col>24</xdr:col>
      <xdr:colOff>63500</xdr:colOff>
      <xdr:row>97</xdr:row>
      <xdr:rowOff>33981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75132"/>
          <a:ext cx="838200" cy="8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146204</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09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123327</xdr:rowOff>
    </xdr:from>
    <xdr:to>
      <xdr:col>24</xdr:col>
      <xdr:colOff>114300</xdr:colOff>
      <xdr:row>95</xdr:row>
      <xdr:rowOff>53477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23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33981</xdr:rowOff>
    </xdr:from>
    <xdr:to>
      <xdr:col>19</xdr:col>
      <xdr:colOff>177800</xdr:colOff>
      <xdr:row>97</xdr:row>
      <xdr:rowOff>79121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664631"/>
          <a:ext cx="889000" cy="4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12951</xdr:rowOff>
    </xdr:from>
    <xdr:to>
      <xdr:col>20</xdr:col>
      <xdr:colOff>38100</xdr:colOff>
      <xdr:row>95</xdr:row>
      <xdr:rowOff>114551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131078</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07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3577</xdr:rowOff>
    </xdr:from>
    <xdr:to>
      <xdr:col>15</xdr:col>
      <xdr:colOff>50800</xdr:colOff>
      <xdr:row>97</xdr:row>
      <xdr:rowOff>79121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634227"/>
          <a:ext cx="889000" cy="7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83207</xdr:rowOff>
    </xdr:from>
    <xdr:to>
      <xdr:col>15</xdr:col>
      <xdr:colOff>101600</xdr:colOff>
      <xdr:row>96</xdr:row>
      <xdr:rowOff>13357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29884</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3577</xdr:rowOff>
    </xdr:from>
    <xdr:to>
      <xdr:col>10</xdr:col>
      <xdr:colOff>114300</xdr:colOff>
      <xdr:row>98</xdr:row>
      <xdr:rowOff>6677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34227"/>
          <a:ext cx="889000" cy="17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3130</xdr:rowOff>
    </xdr:from>
    <xdr:to>
      <xdr:col>10</xdr:col>
      <xdr:colOff>165100</xdr:colOff>
      <xdr:row>95</xdr:row>
      <xdr:rowOff>104730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121257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57521</xdr:rowOff>
    </xdr:from>
    <xdr:to>
      <xdr:col>6</xdr:col>
      <xdr:colOff>38100</xdr:colOff>
      <xdr:row>96</xdr:row>
      <xdr:rowOff>159121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65132</xdr:rowOff>
    </xdr:from>
    <xdr:to>
      <xdr:col>24</xdr:col>
      <xdr:colOff>114300</xdr:colOff>
      <xdr:row>96</xdr:row>
      <xdr:rowOff>166732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2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151509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3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154631</xdr:rowOff>
    </xdr:from>
    <xdr:to>
      <xdr:col>20</xdr:col>
      <xdr:colOff>38100</xdr:colOff>
      <xdr:row>97</xdr:row>
      <xdr:rowOff>84781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75908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0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28321</xdr:rowOff>
    </xdr:from>
    <xdr:to>
      <xdr:col>15</xdr:col>
      <xdr:colOff>101600</xdr:colOff>
      <xdr:row>97</xdr:row>
      <xdr:rowOff>129921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5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121048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5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124227</xdr:rowOff>
    </xdr:from>
    <xdr:to>
      <xdr:col>10</xdr:col>
      <xdr:colOff>165100</xdr:colOff>
      <xdr:row>97</xdr:row>
      <xdr:rowOff>54377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8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45504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67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127327</xdr:rowOff>
    </xdr:from>
    <xdr:to>
      <xdr:col>6</xdr:col>
      <xdr:colOff>38100</xdr:colOff>
      <xdr:row>98</xdr:row>
      <xdr:rowOff>57477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48604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134312</xdr:rowOff>
    </xdr:from>
    <xdr:to>
      <xdr:col>55</xdr:col>
      <xdr:colOff>0</xdr:colOff>
      <xdr:row>36</xdr:row>
      <xdr:rowOff>151054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06512"/>
          <a:ext cx="838200" cy="1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116306</xdr:rowOff>
    </xdr:from>
    <xdr:to>
      <xdr:col>50</xdr:col>
      <xdr:colOff>114300</xdr:colOff>
      <xdr:row>36</xdr:row>
      <xdr:rowOff>134312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88506"/>
          <a:ext cx="889000" cy="1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116306</xdr:rowOff>
    </xdr:from>
    <xdr:to>
      <xdr:col>45</xdr:col>
      <xdr:colOff>177800</xdr:colOff>
      <xdr:row>36</xdr:row>
      <xdr:rowOff>151478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88506"/>
          <a:ext cx="889000" cy="3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73079</xdr:rowOff>
    </xdr:from>
    <xdr:to>
      <xdr:col>41</xdr:col>
      <xdr:colOff>50800</xdr:colOff>
      <xdr:row>36</xdr:row>
      <xdr:rowOff>151478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216579"/>
          <a:ext cx="889000" cy="110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100254</xdr:rowOff>
    </xdr:from>
    <xdr:to>
      <xdr:col>55</xdr:col>
      <xdr:colOff>50800</xdr:colOff>
      <xdr:row>37</xdr:row>
      <xdr:rowOff>30404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78681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5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83512</xdr:rowOff>
    </xdr:from>
    <xdr:to>
      <xdr:col>50</xdr:col>
      <xdr:colOff>165100</xdr:colOff>
      <xdr:row>37</xdr:row>
      <xdr:rowOff>13662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5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4789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4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65506</xdr:rowOff>
    </xdr:from>
    <xdr:to>
      <xdr:col>46</xdr:col>
      <xdr:colOff>38100</xdr:colOff>
      <xdr:row>36</xdr:row>
      <xdr:rowOff>167106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158233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3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100678</xdr:rowOff>
    </xdr:from>
    <xdr:to>
      <xdr:col>41</xdr:col>
      <xdr:colOff>101600</xdr:colOff>
      <xdr:row>37</xdr:row>
      <xdr:rowOff>30828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7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21955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36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22279</xdr:rowOff>
    </xdr:from>
    <xdr:to>
      <xdr:col>36</xdr:col>
      <xdr:colOff>165100</xdr:colOff>
      <xdr:row>30</xdr:row>
      <xdr:rowOff>123879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16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115006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25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48260</xdr:rowOff>
    </xdr:from>
    <xdr:to>
      <xdr:col>55</xdr:col>
      <xdr:colOff>0</xdr:colOff>
      <xdr:row>58</xdr:row>
      <xdr:rowOff>100468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92360"/>
          <a:ext cx="838200" cy="5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37385</xdr:rowOff>
    </xdr:from>
    <xdr:to>
      <xdr:col>50</xdr:col>
      <xdr:colOff>114300</xdr:colOff>
      <xdr:row>58</xdr:row>
      <xdr:rowOff>48260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81485"/>
          <a:ext cx="8890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62857</xdr:rowOff>
    </xdr:from>
    <xdr:to>
      <xdr:col>45</xdr:col>
      <xdr:colOff>177800</xdr:colOff>
      <xdr:row>58</xdr:row>
      <xdr:rowOff>37385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35507"/>
          <a:ext cx="889000" cy="14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170180</xdr:rowOff>
    </xdr:from>
    <xdr:to>
      <xdr:col>41</xdr:col>
      <xdr:colOff>50800</xdr:colOff>
      <xdr:row>57</xdr:row>
      <xdr:rowOff>62857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71380"/>
          <a:ext cx="889000" cy="6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49668</xdr:rowOff>
    </xdr:from>
    <xdr:to>
      <xdr:col>55</xdr:col>
      <xdr:colOff>50800</xdr:colOff>
      <xdr:row>58</xdr:row>
      <xdr:rowOff>151268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9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136045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168910</xdr:rowOff>
    </xdr:from>
    <xdr:to>
      <xdr:col>50</xdr:col>
      <xdr:colOff>165100</xdr:colOff>
      <xdr:row>58</xdr:row>
      <xdr:rowOff>99060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90187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3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158035</xdr:rowOff>
    </xdr:from>
    <xdr:to>
      <xdr:col>46</xdr:col>
      <xdr:colOff>38100</xdr:colOff>
      <xdr:row>58</xdr:row>
      <xdr:rowOff>88185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3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79312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12057</xdr:rowOff>
    </xdr:from>
    <xdr:to>
      <xdr:col>41</xdr:col>
      <xdr:colOff>101600</xdr:colOff>
      <xdr:row>57</xdr:row>
      <xdr:rowOff>113657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8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104784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7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119380</xdr:rowOff>
    </xdr:from>
    <xdr:to>
      <xdr:col>36</xdr:col>
      <xdr:colOff>165100</xdr:colOff>
      <xdr:row>57</xdr:row>
      <xdr:rowOff>49530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40657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1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111993</xdr:rowOff>
    </xdr:from>
    <xdr:to>
      <xdr:col>55</xdr:col>
      <xdr:colOff>0</xdr:colOff>
      <xdr:row>78</xdr:row>
      <xdr:rowOff>6015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313643"/>
          <a:ext cx="838200" cy="6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62136</xdr:rowOff>
    </xdr:from>
    <xdr:to>
      <xdr:col>50</xdr:col>
      <xdr:colOff>114300</xdr:colOff>
      <xdr:row>77</xdr:row>
      <xdr:rowOff>111993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263786"/>
          <a:ext cx="889000" cy="4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7272</xdr:rowOff>
    </xdr:from>
    <xdr:to>
      <xdr:col>45</xdr:col>
      <xdr:colOff>177800</xdr:colOff>
      <xdr:row>77</xdr:row>
      <xdr:rowOff>62136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20892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73292</xdr:rowOff>
    </xdr:from>
    <xdr:to>
      <xdr:col>41</xdr:col>
      <xdr:colOff>50800</xdr:colOff>
      <xdr:row>77</xdr:row>
      <xdr:rowOff>7272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932042"/>
          <a:ext cx="889000" cy="27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35689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126665</xdr:rowOff>
    </xdr:from>
    <xdr:to>
      <xdr:col>55</xdr:col>
      <xdr:colOff>50800</xdr:colOff>
      <xdr:row>78</xdr:row>
      <xdr:rowOff>56815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105092</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0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61193</xdr:rowOff>
    </xdr:from>
    <xdr:to>
      <xdr:col>50</xdr:col>
      <xdr:colOff>165100</xdr:colOff>
      <xdr:row>77</xdr:row>
      <xdr:rowOff>162793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6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153920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35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11336</xdr:rowOff>
    </xdr:from>
    <xdr:to>
      <xdr:col>46</xdr:col>
      <xdr:colOff>38100</xdr:colOff>
      <xdr:row>77</xdr:row>
      <xdr:rowOff>112936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1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104063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30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127922</xdr:rowOff>
    </xdr:from>
    <xdr:to>
      <xdr:col>41</xdr:col>
      <xdr:colOff>101600</xdr:colOff>
      <xdr:row>77</xdr:row>
      <xdr:rowOff>58072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5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74599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22492</xdr:rowOff>
    </xdr:from>
    <xdr:to>
      <xdr:col>36</xdr:col>
      <xdr:colOff>165100</xdr:colOff>
      <xdr:row>75</xdr:row>
      <xdr:rowOff>124092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8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140619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65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68354</xdr:rowOff>
    </xdr:from>
    <xdr:to>
      <xdr:col>55</xdr:col>
      <xdr:colOff>0</xdr:colOff>
      <xdr:row>98</xdr:row>
      <xdr:rowOff>4643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699004"/>
          <a:ext cx="838200" cy="10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68354</xdr:rowOff>
    </xdr:from>
    <xdr:to>
      <xdr:col>50</xdr:col>
      <xdr:colOff>114300</xdr:colOff>
      <xdr:row>97</xdr:row>
      <xdr:rowOff>109342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699004"/>
          <a:ext cx="889000" cy="4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154307</xdr:rowOff>
    </xdr:from>
    <xdr:to>
      <xdr:col>45</xdr:col>
      <xdr:colOff>177800</xdr:colOff>
      <xdr:row>97</xdr:row>
      <xdr:rowOff>109342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613507"/>
          <a:ext cx="889000" cy="1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154307</xdr:rowOff>
    </xdr:from>
    <xdr:to>
      <xdr:col>41</xdr:col>
      <xdr:colOff>50800</xdr:colOff>
      <xdr:row>97</xdr:row>
      <xdr:rowOff>132133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13507"/>
          <a:ext cx="889000" cy="1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125293</xdr:rowOff>
    </xdr:from>
    <xdr:to>
      <xdr:col>55</xdr:col>
      <xdr:colOff>50800</xdr:colOff>
      <xdr:row>98</xdr:row>
      <xdr:rowOff>55443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5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40220</xdr:rowOff>
    </xdr:from>
    <xdr:ext cx="469744"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7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17554</xdr:rowOff>
    </xdr:from>
    <xdr:to>
      <xdr:col>50</xdr:col>
      <xdr:colOff>165100</xdr:colOff>
      <xdr:row>97</xdr:row>
      <xdr:rowOff>119154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4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110281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58542</xdr:rowOff>
    </xdr:from>
    <xdr:to>
      <xdr:col>46</xdr:col>
      <xdr:colOff>38100</xdr:colOff>
      <xdr:row>97</xdr:row>
      <xdr:rowOff>160142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151269</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103507</xdr:rowOff>
    </xdr:from>
    <xdr:to>
      <xdr:col>41</xdr:col>
      <xdr:colOff>101600</xdr:colOff>
      <xdr:row>97</xdr:row>
      <xdr:rowOff>33657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6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24784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5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81333</xdr:rowOff>
    </xdr:from>
    <xdr:to>
      <xdr:col>36</xdr:col>
      <xdr:colOff>165100</xdr:colOff>
      <xdr:row>98</xdr:row>
      <xdr:rowOff>11483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1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2610</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37428" y="1680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14313</xdr:rowOff>
    </xdr:from>
    <xdr:to>
      <xdr:col>71</xdr:col>
      <xdr:colOff>177800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29413"/>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134963</xdr:rowOff>
    </xdr:from>
    <xdr:to>
      <xdr:col>67</xdr:col>
      <xdr:colOff>101600</xdr:colOff>
      <xdr:row>38</xdr:row>
      <xdr:rowOff>65113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7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56240</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571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164161</xdr:rowOff>
    </xdr:from>
    <xdr:to>
      <xdr:col>85</xdr:col>
      <xdr:colOff>127000</xdr:colOff>
      <xdr:row>75</xdr:row>
      <xdr:rowOff>3740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2851461"/>
          <a:ext cx="838200" cy="1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123927</xdr:rowOff>
    </xdr:from>
    <xdr:to>
      <xdr:col>81</xdr:col>
      <xdr:colOff>50800</xdr:colOff>
      <xdr:row>74</xdr:row>
      <xdr:rowOff>164161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811227"/>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109754</xdr:rowOff>
    </xdr:from>
    <xdr:to>
      <xdr:col>76</xdr:col>
      <xdr:colOff>114300</xdr:colOff>
      <xdr:row>74</xdr:row>
      <xdr:rowOff>123927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2797054"/>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109754</xdr:rowOff>
    </xdr:from>
    <xdr:to>
      <xdr:col>71</xdr:col>
      <xdr:colOff>177800</xdr:colOff>
      <xdr:row>74</xdr:row>
      <xdr:rowOff>124251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797054"/>
          <a:ext cx="889000" cy="1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124390</xdr:rowOff>
    </xdr:from>
    <xdr:to>
      <xdr:col>85</xdr:col>
      <xdr:colOff>177800</xdr:colOff>
      <xdr:row>75</xdr:row>
      <xdr:rowOff>54540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8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147267</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66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113361</xdr:rowOff>
    </xdr:from>
    <xdr:to>
      <xdr:col>81</xdr:col>
      <xdr:colOff>101600</xdr:colOff>
      <xdr:row>75</xdr:row>
      <xdr:rowOff>43511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8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60038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5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73127</xdr:rowOff>
    </xdr:from>
    <xdr:to>
      <xdr:col>76</xdr:col>
      <xdr:colOff>165100</xdr:colOff>
      <xdr:row>75</xdr:row>
      <xdr:rowOff>3277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76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19804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53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58954</xdr:rowOff>
    </xdr:from>
    <xdr:to>
      <xdr:col>72</xdr:col>
      <xdr:colOff>38100</xdr:colOff>
      <xdr:row>74</xdr:row>
      <xdr:rowOff>160554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74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5631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52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73451</xdr:rowOff>
    </xdr:from>
    <xdr:to>
      <xdr:col>67</xdr:col>
      <xdr:colOff>101600</xdr:colOff>
      <xdr:row>75</xdr:row>
      <xdr:rowOff>3601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76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20128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5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123744</xdr:rowOff>
    </xdr:from>
    <xdr:to>
      <xdr:col>85</xdr:col>
      <xdr:colOff>127000</xdr:colOff>
      <xdr:row>98</xdr:row>
      <xdr:rowOff>126698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25844"/>
          <a:ext cx="8382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116872</xdr:rowOff>
    </xdr:from>
    <xdr:to>
      <xdr:col>81</xdr:col>
      <xdr:colOff>50800</xdr:colOff>
      <xdr:row>98</xdr:row>
      <xdr:rowOff>126698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18972"/>
          <a:ext cx="889000" cy="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79615</xdr:rowOff>
    </xdr:from>
    <xdr:to>
      <xdr:col>76</xdr:col>
      <xdr:colOff>114300</xdr:colOff>
      <xdr:row>98</xdr:row>
      <xdr:rowOff>116872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81715"/>
          <a:ext cx="889000" cy="3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79615</xdr:rowOff>
    </xdr:from>
    <xdr:to>
      <xdr:col>71</xdr:col>
      <xdr:colOff>177800</xdr:colOff>
      <xdr:row>98</xdr:row>
      <xdr:rowOff>115153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81715"/>
          <a:ext cx="889000" cy="3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72944</xdr:rowOff>
    </xdr:from>
    <xdr:to>
      <xdr:col>85</xdr:col>
      <xdr:colOff>177800</xdr:colOff>
      <xdr:row>99</xdr:row>
      <xdr:rowOff>3094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159321</xdr:rowOff>
    </xdr:from>
    <xdr:ext cx="469744"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8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75898</xdr:rowOff>
    </xdr:from>
    <xdr:to>
      <xdr:col>81</xdr:col>
      <xdr:colOff>101600</xdr:colOff>
      <xdr:row>99</xdr:row>
      <xdr:rowOff>6048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168625</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697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66072</xdr:rowOff>
    </xdr:from>
    <xdr:to>
      <xdr:col>76</xdr:col>
      <xdr:colOff>165100</xdr:colOff>
      <xdr:row>98</xdr:row>
      <xdr:rowOff>167672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158799</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57428" y="1696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28815</xdr:rowOff>
    </xdr:from>
    <xdr:to>
      <xdr:col>72</xdr:col>
      <xdr:colOff>38100</xdr:colOff>
      <xdr:row>98</xdr:row>
      <xdr:rowOff>130415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3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121542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2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64353</xdr:rowOff>
    </xdr:from>
    <xdr:to>
      <xdr:col>67</xdr:col>
      <xdr:colOff>101600</xdr:colOff>
      <xdr:row>98</xdr:row>
      <xdr:rowOff>165953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157080</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9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34982</xdr:rowOff>
    </xdr:from>
    <xdr:to>
      <xdr:col>116</xdr:col>
      <xdr:colOff>63500</xdr:colOff>
      <xdr:row>59</xdr:row>
      <xdr:rowOff>35154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150532"/>
          <a:ext cx="8382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35096</xdr:rowOff>
    </xdr:from>
    <xdr:to>
      <xdr:col>111</xdr:col>
      <xdr:colOff>177800</xdr:colOff>
      <xdr:row>59</xdr:row>
      <xdr:rowOff>35154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50646"/>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35096</xdr:rowOff>
    </xdr:from>
    <xdr:to>
      <xdr:col>107</xdr:col>
      <xdr:colOff>50800</xdr:colOff>
      <xdr:row>59</xdr:row>
      <xdr:rowOff>35306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150646"/>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35287</xdr:rowOff>
    </xdr:from>
    <xdr:to>
      <xdr:col>102</xdr:col>
      <xdr:colOff>114300</xdr:colOff>
      <xdr:row>59</xdr:row>
      <xdr:rowOff>35306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50837"/>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155632</xdr:rowOff>
    </xdr:from>
    <xdr:to>
      <xdr:col>116</xdr:col>
      <xdr:colOff>114300</xdr:colOff>
      <xdr:row>59</xdr:row>
      <xdr:rowOff>85782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9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70559</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1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155804</xdr:rowOff>
    </xdr:from>
    <xdr:to>
      <xdr:col>112</xdr:col>
      <xdr:colOff>38100</xdr:colOff>
      <xdr:row>59</xdr:row>
      <xdr:rowOff>85954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77081</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4017" y="10192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155746</xdr:rowOff>
    </xdr:from>
    <xdr:to>
      <xdr:col>107</xdr:col>
      <xdr:colOff>101600</xdr:colOff>
      <xdr:row>59</xdr:row>
      <xdr:rowOff>85896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77023</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10192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155956</xdr:rowOff>
    </xdr:from>
    <xdr:to>
      <xdr:col>102</xdr:col>
      <xdr:colOff>165100</xdr:colOff>
      <xdr:row>59</xdr:row>
      <xdr:rowOff>86106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1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77233</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1019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155937</xdr:rowOff>
    </xdr:from>
    <xdr:to>
      <xdr:col>98</xdr:col>
      <xdr:colOff>38100</xdr:colOff>
      <xdr:row>59</xdr:row>
      <xdr:rowOff>86087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1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77214</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10192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162396</xdr:rowOff>
    </xdr:from>
    <xdr:to>
      <xdr:col>116</xdr:col>
      <xdr:colOff>63500</xdr:colOff>
      <xdr:row>77</xdr:row>
      <xdr:rowOff>22134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192596"/>
          <a:ext cx="838200" cy="3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22134</xdr:rowOff>
    </xdr:from>
    <xdr:to>
      <xdr:col>111</xdr:col>
      <xdr:colOff>177800</xdr:colOff>
      <xdr:row>77</xdr:row>
      <xdr:rowOff>88886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223784"/>
          <a:ext cx="889000" cy="6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88886</xdr:rowOff>
    </xdr:from>
    <xdr:to>
      <xdr:col>107</xdr:col>
      <xdr:colOff>50800</xdr:colOff>
      <xdr:row>77</xdr:row>
      <xdr:rowOff>123338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290536"/>
          <a:ext cx="889000" cy="3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123338</xdr:rowOff>
    </xdr:from>
    <xdr:to>
      <xdr:col>102</xdr:col>
      <xdr:colOff>114300</xdr:colOff>
      <xdr:row>77</xdr:row>
      <xdr:rowOff>163441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324988"/>
          <a:ext cx="8890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111596</xdr:rowOff>
    </xdr:from>
    <xdr:to>
      <xdr:col>116</xdr:col>
      <xdr:colOff>114300</xdr:colOff>
      <xdr:row>77</xdr:row>
      <xdr:rowOff>41746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14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90023</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12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142784</xdr:rowOff>
    </xdr:from>
    <xdr:to>
      <xdr:col>112</xdr:col>
      <xdr:colOff>38100</xdr:colOff>
      <xdr:row>77</xdr:row>
      <xdr:rowOff>72934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7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64061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26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38086</xdr:rowOff>
    </xdr:from>
    <xdr:to>
      <xdr:col>107</xdr:col>
      <xdr:colOff>101600</xdr:colOff>
      <xdr:row>77</xdr:row>
      <xdr:rowOff>139686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130813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33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72538</xdr:rowOff>
    </xdr:from>
    <xdr:to>
      <xdr:col>102</xdr:col>
      <xdr:colOff>165100</xdr:colOff>
      <xdr:row>78</xdr:row>
      <xdr:rowOff>2688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165265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36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112641</xdr:rowOff>
    </xdr:from>
    <xdr:to>
      <xdr:col>98</xdr:col>
      <xdr:colOff>38100</xdr:colOff>
      <xdr:row>78</xdr:row>
      <xdr:rowOff>42791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31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33918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40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公債費は住民一人当たり３８，</a:t>
          </a:r>
          <a:r>
            <a:rPr kumimoji="1" lang="ja-JP" altLang="en-US" sz="1100">
              <a:solidFill>
                <a:schemeClr val="dk1"/>
              </a:solidFill>
              <a:effectLst/>
              <a:latin typeface="+mn-lt"/>
              <a:ea typeface="+mn-ea"/>
              <a:cs typeface="+mn-cs"/>
            </a:rPr>
            <a:t>１３７</a:t>
          </a:r>
          <a:r>
            <a:rPr kumimoji="1" lang="ja-JP" altLang="ja-JP" sz="1100">
              <a:solidFill>
                <a:schemeClr val="dk1"/>
              </a:solidFill>
              <a:effectLst/>
              <a:latin typeface="+mn-lt"/>
              <a:ea typeface="+mn-ea"/>
              <a:cs typeface="+mn-cs"/>
            </a:rPr>
            <a:t>円、前年度より</a:t>
          </a:r>
          <a:r>
            <a:rPr kumimoji="1" lang="ja-JP" altLang="en-US" sz="1100">
              <a:solidFill>
                <a:schemeClr val="dk1"/>
              </a:solidFill>
              <a:effectLst/>
              <a:latin typeface="+mn-lt"/>
              <a:ea typeface="+mn-ea"/>
              <a:cs typeface="+mn-cs"/>
            </a:rPr>
            <a:t>５７９</a:t>
          </a:r>
          <a:r>
            <a:rPr kumimoji="1" lang="ja-JP" altLang="ja-JP" sz="1100">
              <a:solidFill>
                <a:schemeClr val="dk1"/>
              </a:solidFill>
              <a:effectLst/>
              <a:latin typeface="+mn-lt"/>
              <a:ea typeface="+mn-ea"/>
              <a:cs typeface="+mn-cs"/>
            </a:rPr>
            <a:t>円減となっているが、類似団体と比較して一人当たりのコストが高い状況となっている。これは、合併以来の積極的な事業展開を行ったことによる元利償還金の増加により、令和３年度までは増加傾向にあったことによるものである。しかし令和４年度以降は減少傾向となっており、本年度は前年度から</a:t>
          </a: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％の減となっている。扶助費は</a:t>
          </a:r>
          <a:r>
            <a:rPr kumimoji="1" lang="ja-JP" altLang="en-US" sz="1100">
              <a:solidFill>
                <a:schemeClr val="dk1"/>
              </a:solidFill>
              <a:effectLst/>
              <a:latin typeface="+mn-lt"/>
              <a:ea typeface="+mn-ea"/>
              <a:cs typeface="+mn-cs"/>
            </a:rPr>
            <a:t>１０８，１１９</a:t>
          </a:r>
          <a:r>
            <a:rPr kumimoji="1" lang="ja-JP" altLang="ja-JP" sz="1100">
              <a:solidFill>
                <a:schemeClr val="dk1"/>
              </a:solidFill>
              <a:effectLst/>
              <a:latin typeface="+mn-lt"/>
              <a:ea typeface="+mn-ea"/>
              <a:cs typeface="+mn-cs"/>
            </a:rPr>
            <a:t>円、前年度より</a:t>
          </a:r>
          <a:r>
            <a:rPr kumimoji="1" lang="ja-JP" altLang="en-US" sz="1100">
              <a:solidFill>
                <a:schemeClr val="dk1"/>
              </a:solidFill>
              <a:effectLst/>
              <a:latin typeface="+mn-lt"/>
              <a:ea typeface="+mn-ea"/>
              <a:cs typeface="+mn-cs"/>
            </a:rPr>
            <a:t>１１，７４５</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１２．２</a:t>
          </a:r>
          <a:r>
            <a:rPr kumimoji="1" lang="ja-JP" altLang="ja-JP" sz="1100">
              <a:solidFill>
                <a:schemeClr val="dk1"/>
              </a:solidFill>
              <a:effectLst/>
              <a:latin typeface="+mn-lt"/>
              <a:ea typeface="+mn-ea"/>
              <a:cs typeface="+mn-cs"/>
            </a:rPr>
            <a:t>％の増となった。これは、</a:t>
          </a:r>
          <a:r>
            <a:rPr kumimoji="1" lang="ja-JP" altLang="en-US" sz="1100">
              <a:solidFill>
                <a:schemeClr val="dk1"/>
              </a:solidFill>
              <a:effectLst/>
              <a:latin typeface="+mn-lt"/>
              <a:ea typeface="+mn-ea"/>
              <a:cs typeface="+mn-cs"/>
            </a:rPr>
            <a:t>低所得者支援及び定額減税補足給付金支給事業費</a:t>
          </a:r>
          <a:r>
            <a:rPr kumimoji="1" lang="ja-JP" altLang="ja-JP" sz="1100">
              <a:solidFill>
                <a:schemeClr val="dk1"/>
              </a:solidFill>
              <a:effectLst/>
              <a:latin typeface="+mn-lt"/>
              <a:ea typeface="+mn-ea"/>
              <a:cs typeface="+mn-cs"/>
            </a:rPr>
            <a:t>の増などによるものであり、今後も施設型給付費負担金の増加などが見込まれる。維持補修費は年々増加傾向であり、前年度と比較すると</a:t>
          </a:r>
          <a:r>
            <a:rPr kumimoji="1" lang="ja-JP" altLang="en-US" sz="1100">
              <a:solidFill>
                <a:schemeClr val="dk1"/>
              </a:solidFill>
              <a:effectLst/>
              <a:latin typeface="+mn-lt"/>
              <a:ea typeface="+mn-ea"/>
              <a:cs typeface="+mn-cs"/>
            </a:rPr>
            <a:t>３６９</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７．９</a:t>
          </a:r>
          <a:r>
            <a:rPr kumimoji="1" lang="ja-JP" altLang="ja-JP" sz="1100">
              <a:solidFill>
                <a:schemeClr val="dk1"/>
              </a:solidFill>
              <a:effectLst/>
              <a:latin typeface="+mn-lt"/>
              <a:ea typeface="+mn-ea"/>
              <a:cs typeface="+mn-cs"/>
            </a:rPr>
            <a:t>％の増となっており類似団体平均を上回る状況となった。これは、公共施設等の修繕費等が増え続けていることによるものである。施設の集約化・複合化事業に着手するなど公共施設の適正管理に努め、維持補修経費の削減を図る。</a:t>
          </a:r>
          <a:endParaRPr lang="ja-JP" altLang="ja-JP" sz="1400">
            <a:effectLst/>
          </a:endParaRPr>
        </a:p>
        <a:p>
          <a:r>
            <a:rPr kumimoji="1" lang="ja-JP" altLang="ja-JP" sz="1100">
              <a:solidFill>
                <a:schemeClr val="dk1"/>
              </a:solidFill>
              <a:effectLst/>
              <a:latin typeface="+mn-lt"/>
              <a:ea typeface="+mn-ea"/>
              <a:cs typeface="+mn-cs"/>
            </a:rPr>
            <a:t>このような将来への財政事情を踏まえ、物件費（委託料）や補助費等（各種団体への交付金）の見直しを進めていくとともに、義務的経費においても、職員７００人体制の維持による人件費の抑制や、過去に借入を行った高利の地方債についての利率見直しに取り組み、健全財政の維持に一層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埼玉県鴻巣市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117,564
114,713
67.44
45,484,970
42,798,629
2,399,048
26,456,687
34,841,536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11684</xdr:rowOff>
    </xdr:from>
    <xdr:to>
      <xdr:col>24</xdr:col>
      <xdr:colOff>63500</xdr:colOff>
      <xdr:row>37</xdr:row>
      <xdr:rowOff>58547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355334"/>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3111</xdr:rowOff>
    </xdr:from>
    <xdr:to>
      <xdr:col>19</xdr:col>
      <xdr:colOff>177800</xdr:colOff>
      <xdr:row>37</xdr:row>
      <xdr:rowOff>58547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6346761"/>
          <a:ext cx="889000" cy="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115697</xdr:rowOff>
    </xdr:from>
    <xdr:to>
      <xdr:col>15</xdr:col>
      <xdr:colOff>50800</xdr:colOff>
      <xdr:row>37</xdr:row>
      <xdr:rowOff>3111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287897"/>
          <a:ext cx="889000" cy="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68834</xdr:rowOff>
    </xdr:from>
    <xdr:to>
      <xdr:col>10</xdr:col>
      <xdr:colOff>114300</xdr:colOff>
      <xdr:row>36</xdr:row>
      <xdr:rowOff>115697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241034"/>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132334</xdr:rowOff>
    </xdr:from>
    <xdr:to>
      <xdr:col>24</xdr:col>
      <xdr:colOff>114300</xdr:colOff>
      <xdr:row>37</xdr:row>
      <xdr:rowOff>62484</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110761</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2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7747</xdr:rowOff>
    </xdr:from>
    <xdr:to>
      <xdr:col>20</xdr:col>
      <xdr:colOff>38100</xdr:colOff>
      <xdr:row>37</xdr:row>
      <xdr:rowOff>109347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3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100474</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123761</xdr:rowOff>
    </xdr:from>
    <xdr:to>
      <xdr:col>15</xdr:col>
      <xdr:colOff>101600</xdr:colOff>
      <xdr:row>37</xdr:row>
      <xdr:rowOff>53911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2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45038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38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64897</xdr:rowOff>
    </xdr:from>
    <xdr:to>
      <xdr:col>10</xdr:col>
      <xdr:colOff>165100</xdr:colOff>
      <xdr:row>36</xdr:row>
      <xdr:rowOff>166497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2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157624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18034</xdr:rowOff>
    </xdr:from>
    <xdr:to>
      <xdr:col>6</xdr:col>
      <xdr:colOff>38100</xdr:colOff>
      <xdr:row>36</xdr:row>
      <xdr:rowOff>119634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1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110761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2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65032</xdr:rowOff>
    </xdr:from>
    <xdr:to>
      <xdr:col>24</xdr:col>
      <xdr:colOff>63500</xdr:colOff>
      <xdr:row>58</xdr:row>
      <xdr:rowOff>70678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10009132"/>
          <a:ext cx="8382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57271</xdr:rowOff>
    </xdr:from>
    <xdr:to>
      <xdr:col>19</xdr:col>
      <xdr:colOff>177800</xdr:colOff>
      <xdr:row>58</xdr:row>
      <xdr:rowOff>70678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10001371"/>
          <a:ext cx="889000" cy="1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44412</xdr:rowOff>
    </xdr:from>
    <xdr:to>
      <xdr:col>15</xdr:col>
      <xdr:colOff>50800</xdr:colOff>
      <xdr:row>58</xdr:row>
      <xdr:rowOff>57271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88512"/>
          <a:ext cx="8890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44313</xdr:rowOff>
    </xdr:from>
    <xdr:to>
      <xdr:col>10</xdr:col>
      <xdr:colOff>114300</xdr:colOff>
      <xdr:row>58</xdr:row>
      <xdr:rowOff>44412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45513"/>
          <a:ext cx="889000" cy="3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14232</xdr:rowOff>
    </xdr:from>
    <xdr:to>
      <xdr:col>24</xdr:col>
      <xdr:colOff>114300</xdr:colOff>
      <xdr:row>58</xdr:row>
      <xdr:rowOff>115832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5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100609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19878</xdr:rowOff>
    </xdr:from>
    <xdr:to>
      <xdr:col>20</xdr:col>
      <xdr:colOff>38100</xdr:colOff>
      <xdr:row>58</xdr:row>
      <xdr:rowOff>121478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6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112605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5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6471</xdr:rowOff>
    </xdr:from>
    <xdr:to>
      <xdr:col>15</xdr:col>
      <xdr:colOff>101600</xdr:colOff>
      <xdr:row>58</xdr:row>
      <xdr:rowOff>108071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5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99198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4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165062</xdr:rowOff>
    </xdr:from>
    <xdr:to>
      <xdr:col>10</xdr:col>
      <xdr:colOff>165100</xdr:colOff>
      <xdr:row>58</xdr:row>
      <xdr:rowOff>95212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3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86339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164963</xdr:rowOff>
    </xdr:from>
    <xdr:to>
      <xdr:col>6</xdr:col>
      <xdr:colOff>38100</xdr:colOff>
      <xdr:row>56</xdr:row>
      <xdr:rowOff>95113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86240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8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60129</xdr:rowOff>
    </xdr:from>
    <xdr:to>
      <xdr:col>24</xdr:col>
      <xdr:colOff>62865</xdr:colOff>
      <xdr:row>77</xdr:row>
      <xdr:rowOff>88740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404529"/>
          <a:ext cx="1270" cy="88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92567</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9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88740</xdr:rowOff>
    </xdr:from>
    <xdr:to>
      <xdr:col>24</xdr:col>
      <xdr:colOff>152400</xdr:colOff>
      <xdr:row>77</xdr:row>
      <xdr:rowOff>88740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9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6806</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17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60129</xdr:rowOff>
    </xdr:from>
    <xdr:to>
      <xdr:col>24</xdr:col>
      <xdr:colOff>152400</xdr:colOff>
      <xdr:row>72</xdr:row>
      <xdr:rowOff>60129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40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4671</xdr:rowOff>
    </xdr:from>
    <xdr:to>
      <xdr:col>24</xdr:col>
      <xdr:colOff>63500</xdr:colOff>
      <xdr:row>77</xdr:row>
      <xdr:rowOff>70782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206321"/>
          <a:ext cx="838200" cy="6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98720</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78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75843</xdr:rowOff>
    </xdr:from>
    <xdr:to>
      <xdr:col>24</xdr:col>
      <xdr:colOff>114300</xdr:colOff>
      <xdr:row>76</xdr:row>
      <xdr:rowOff>5993</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3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70782</xdr:rowOff>
    </xdr:from>
    <xdr:to>
      <xdr:col>19</xdr:col>
      <xdr:colOff>177800</xdr:colOff>
      <xdr:row>77</xdr:row>
      <xdr:rowOff>113164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272432"/>
          <a:ext cx="889000" cy="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120479</xdr:rowOff>
    </xdr:from>
    <xdr:to>
      <xdr:col>20</xdr:col>
      <xdr:colOff>38100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67156</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73735</xdr:rowOff>
    </xdr:from>
    <xdr:to>
      <xdr:col>15</xdr:col>
      <xdr:colOff>50800</xdr:colOff>
      <xdr:row>77</xdr:row>
      <xdr:rowOff>113164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275385"/>
          <a:ext cx="889000" cy="3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881</xdr:rowOff>
    </xdr:from>
    <xdr:to>
      <xdr:col>15</xdr:col>
      <xdr:colOff>101600</xdr:colOff>
      <xdr:row>76</xdr:row>
      <xdr:rowOff>102481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119007</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73735</xdr:rowOff>
    </xdr:from>
    <xdr:to>
      <xdr:col>10</xdr:col>
      <xdr:colOff>114300</xdr:colOff>
      <xdr:row>78</xdr:row>
      <xdr:rowOff>6764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75385"/>
          <a:ext cx="889000" cy="10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143188</xdr:rowOff>
    </xdr:from>
    <xdr:to>
      <xdr:col>10</xdr:col>
      <xdr:colOff>165100</xdr:colOff>
      <xdr:row>76</xdr:row>
      <xdr:rowOff>73338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89865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119971</xdr:rowOff>
    </xdr:from>
    <xdr:to>
      <xdr:col>6</xdr:col>
      <xdr:colOff>38100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125321</xdr:rowOff>
    </xdr:from>
    <xdr:to>
      <xdr:col>24</xdr:col>
      <xdr:colOff>114300</xdr:colOff>
      <xdr:row>77</xdr:row>
      <xdr:rowOff>55471</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5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40248</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7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19982</xdr:rowOff>
    </xdr:from>
    <xdr:to>
      <xdr:col>20</xdr:col>
      <xdr:colOff>38100</xdr:colOff>
      <xdr:row>77</xdr:row>
      <xdr:rowOff>121582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22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112709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31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62364</xdr:rowOff>
    </xdr:from>
    <xdr:to>
      <xdr:col>15</xdr:col>
      <xdr:colOff>101600</xdr:colOff>
      <xdr:row>77</xdr:row>
      <xdr:rowOff>163964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2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155091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35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22935</xdr:rowOff>
    </xdr:from>
    <xdr:to>
      <xdr:col>10</xdr:col>
      <xdr:colOff>165100</xdr:colOff>
      <xdr:row>77</xdr:row>
      <xdr:rowOff>124535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22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115662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31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127414</xdr:rowOff>
    </xdr:from>
    <xdr:to>
      <xdr:col>6</xdr:col>
      <xdr:colOff>38100</xdr:colOff>
      <xdr:row>78</xdr:row>
      <xdr:rowOff>57564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32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48691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42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71177</xdr:rowOff>
    </xdr:from>
    <xdr:to>
      <xdr:col>24</xdr:col>
      <xdr:colOff>63500</xdr:colOff>
      <xdr:row>98</xdr:row>
      <xdr:rowOff>105600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873277"/>
          <a:ext cx="838200" cy="3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167894</xdr:rowOff>
    </xdr:from>
    <xdr:to>
      <xdr:col>19</xdr:col>
      <xdr:colOff>177800</xdr:colOff>
      <xdr:row>98</xdr:row>
      <xdr:rowOff>71177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798544"/>
          <a:ext cx="889000" cy="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159093</xdr:rowOff>
    </xdr:from>
    <xdr:to>
      <xdr:col>15</xdr:col>
      <xdr:colOff>50800</xdr:colOff>
      <xdr:row>97</xdr:row>
      <xdr:rowOff>167894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6789743"/>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159093</xdr:rowOff>
    </xdr:from>
    <xdr:to>
      <xdr:col>10</xdr:col>
      <xdr:colOff>114300</xdr:colOff>
      <xdr:row>98</xdr:row>
      <xdr:rowOff>68777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789743"/>
          <a:ext cx="889000" cy="8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54800</xdr:rowOff>
    </xdr:from>
    <xdr:to>
      <xdr:col>24</xdr:col>
      <xdr:colOff>114300</xdr:colOff>
      <xdr:row>98</xdr:row>
      <xdr:rowOff>156400</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8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141177</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77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20377</xdr:rowOff>
    </xdr:from>
    <xdr:to>
      <xdr:col>20</xdr:col>
      <xdr:colOff>38100</xdr:colOff>
      <xdr:row>98</xdr:row>
      <xdr:rowOff>121977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82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113104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91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117094</xdr:rowOff>
    </xdr:from>
    <xdr:to>
      <xdr:col>15</xdr:col>
      <xdr:colOff>101600</xdr:colOff>
      <xdr:row>98</xdr:row>
      <xdr:rowOff>47244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74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38371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8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108293</xdr:rowOff>
    </xdr:from>
    <xdr:to>
      <xdr:col>10</xdr:col>
      <xdr:colOff>165100</xdr:colOff>
      <xdr:row>98</xdr:row>
      <xdr:rowOff>38443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73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29570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83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17977</xdr:rowOff>
    </xdr:from>
    <xdr:to>
      <xdr:col>6</xdr:col>
      <xdr:colOff>38100</xdr:colOff>
      <xdr:row>98</xdr:row>
      <xdr:rowOff>119577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82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110704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91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82550</xdr:rowOff>
    </xdr:from>
    <xdr:to>
      <xdr:col>55</xdr:col>
      <xdr:colOff>0</xdr:colOff>
      <xdr:row>37</xdr:row>
      <xdr:rowOff>133223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426200"/>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82550</xdr:rowOff>
    </xdr:from>
    <xdr:to>
      <xdr:col>50</xdr:col>
      <xdr:colOff>114300</xdr:colOff>
      <xdr:row>37</xdr:row>
      <xdr:rowOff>82550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426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77597</xdr:rowOff>
    </xdr:from>
    <xdr:to>
      <xdr:col>45</xdr:col>
      <xdr:colOff>177800</xdr:colOff>
      <xdr:row>37</xdr:row>
      <xdr:rowOff>82550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42124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76454</xdr:rowOff>
    </xdr:from>
    <xdr:to>
      <xdr:col>41</xdr:col>
      <xdr:colOff>50800</xdr:colOff>
      <xdr:row>37</xdr:row>
      <xdr:rowOff>77597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42010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82423</xdr:rowOff>
    </xdr:from>
    <xdr:to>
      <xdr:col>55</xdr:col>
      <xdr:colOff>50800</xdr:colOff>
      <xdr:row>38</xdr:row>
      <xdr:rowOff>12573</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42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60850</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404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31750</xdr:rowOff>
    </xdr:from>
    <xdr:to>
      <xdr:col>50</xdr:col>
      <xdr:colOff>165100</xdr:colOff>
      <xdr:row>37</xdr:row>
      <xdr:rowOff>133350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149877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31750</xdr:rowOff>
    </xdr:from>
    <xdr:to>
      <xdr:col>46</xdr:col>
      <xdr:colOff>38100</xdr:colOff>
      <xdr:row>37</xdr:row>
      <xdr:rowOff>133350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149877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26797</xdr:rowOff>
    </xdr:from>
    <xdr:to>
      <xdr:col>41</xdr:col>
      <xdr:colOff>101600</xdr:colOff>
      <xdr:row>37</xdr:row>
      <xdr:rowOff>128397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37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144924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145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25654</xdr:rowOff>
    </xdr:from>
    <xdr:to>
      <xdr:col>36</xdr:col>
      <xdr:colOff>165100</xdr:colOff>
      <xdr:row>37</xdr:row>
      <xdr:rowOff>127254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36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143781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144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58501</xdr:rowOff>
    </xdr:from>
    <xdr:to>
      <xdr:col>55</xdr:col>
      <xdr:colOff>0</xdr:colOff>
      <xdr:row>57</xdr:row>
      <xdr:rowOff>86985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639300" y="9831151"/>
          <a:ext cx="838200" cy="2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84699</xdr:rowOff>
    </xdr:from>
    <xdr:to>
      <xdr:col>50</xdr:col>
      <xdr:colOff>114300</xdr:colOff>
      <xdr:row>57</xdr:row>
      <xdr:rowOff>86985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985734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41265</xdr:rowOff>
    </xdr:from>
    <xdr:to>
      <xdr:col>45</xdr:col>
      <xdr:colOff>177800</xdr:colOff>
      <xdr:row>57</xdr:row>
      <xdr:rowOff>84699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7861300" y="9813915"/>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41265</xdr:rowOff>
    </xdr:from>
    <xdr:to>
      <xdr:col>41</xdr:col>
      <xdr:colOff>50800</xdr:colOff>
      <xdr:row>57</xdr:row>
      <xdr:rowOff>121778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6972300" y="9813915"/>
          <a:ext cx="889000" cy="8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7701</xdr:rowOff>
    </xdr:from>
    <xdr:to>
      <xdr:col>55</xdr:col>
      <xdr:colOff>50800</xdr:colOff>
      <xdr:row>57</xdr:row>
      <xdr:rowOff>109301</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78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30578</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63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36185</xdr:rowOff>
    </xdr:from>
    <xdr:to>
      <xdr:col>50</xdr:col>
      <xdr:colOff>165100</xdr:colOff>
      <xdr:row>57</xdr:row>
      <xdr:rowOff>137785</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80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154312</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58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33899</xdr:rowOff>
    </xdr:from>
    <xdr:to>
      <xdr:col>46</xdr:col>
      <xdr:colOff>38100</xdr:colOff>
      <xdr:row>57</xdr:row>
      <xdr:rowOff>135499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80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152026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958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161915</xdr:rowOff>
    </xdr:from>
    <xdr:to>
      <xdr:col>41</xdr:col>
      <xdr:colOff>101600</xdr:colOff>
      <xdr:row>57</xdr:row>
      <xdr:rowOff>92065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76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108592</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53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70978</xdr:rowOff>
    </xdr:from>
    <xdr:to>
      <xdr:col>36</xdr:col>
      <xdr:colOff>165100</xdr:colOff>
      <xdr:row>58</xdr:row>
      <xdr:rowOff>1128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84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163705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93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117069</xdr:rowOff>
    </xdr:from>
    <xdr:to>
      <xdr:col>55</xdr:col>
      <xdr:colOff>0</xdr:colOff>
      <xdr:row>78</xdr:row>
      <xdr:rowOff>123641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39300" y="13490169"/>
          <a:ext cx="8382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87255</xdr:rowOff>
    </xdr:from>
    <xdr:to>
      <xdr:col>50</xdr:col>
      <xdr:colOff>114300</xdr:colOff>
      <xdr:row>78</xdr:row>
      <xdr:rowOff>123641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460355"/>
          <a:ext cx="889000" cy="3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87255</xdr:rowOff>
    </xdr:from>
    <xdr:to>
      <xdr:col>45</xdr:col>
      <xdr:colOff>177800</xdr:colOff>
      <xdr:row>78</xdr:row>
      <xdr:rowOff>101428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460355"/>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81254</xdr:rowOff>
    </xdr:from>
    <xdr:to>
      <xdr:col>41</xdr:col>
      <xdr:colOff>50800</xdr:colOff>
      <xdr:row>78</xdr:row>
      <xdr:rowOff>101428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454354"/>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66269</xdr:rowOff>
    </xdr:from>
    <xdr:to>
      <xdr:col>55</xdr:col>
      <xdr:colOff>50800</xdr:colOff>
      <xdr:row>78</xdr:row>
      <xdr:rowOff>167869</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4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152646</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35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72841</xdr:rowOff>
    </xdr:from>
    <xdr:to>
      <xdr:col>50</xdr:col>
      <xdr:colOff>165100</xdr:colOff>
      <xdr:row>79</xdr:row>
      <xdr:rowOff>2991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165568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53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36455</xdr:rowOff>
    </xdr:from>
    <xdr:to>
      <xdr:col>46</xdr:col>
      <xdr:colOff>38100</xdr:colOff>
      <xdr:row>78</xdr:row>
      <xdr:rowOff>138055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129182</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50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50628</xdr:rowOff>
    </xdr:from>
    <xdr:to>
      <xdr:col>41</xdr:col>
      <xdr:colOff>101600</xdr:colOff>
      <xdr:row>78</xdr:row>
      <xdr:rowOff>152228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2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143355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51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30454</xdr:rowOff>
    </xdr:from>
    <xdr:to>
      <xdr:col>36</xdr:col>
      <xdr:colOff>165100</xdr:colOff>
      <xdr:row>78</xdr:row>
      <xdr:rowOff>132054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40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123181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49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17056</xdr:rowOff>
    </xdr:from>
    <xdr:to>
      <xdr:col>55</xdr:col>
      <xdr:colOff>0</xdr:colOff>
      <xdr:row>98</xdr:row>
      <xdr:rowOff>90436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19156"/>
          <a:ext cx="8382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17056</xdr:rowOff>
    </xdr:from>
    <xdr:to>
      <xdr:col>50</xdr:col>
      <xdr:colOff>114300</xdr:colOff>
      <xdr:row>98</xdr:row>
      <xdr:rowOff>27553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19156"/>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103009</xdr:rowOff>
    </xdr:from>
    <xdr:to>
      <xdr:col>45</xdr:col>
      <xdr:colOff>177800</xdr:colOff>
      <xdr:row>98</xdr:row>
      <xdr:rowOff>27553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33659"/>
          <a:ext cx="889000" cy="9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103009</xdr:rowOff>
    </xdr:from>
    <xdr:to>
      <xdr:col>41</xdr:col>
      <xdr:colOff>50800</xdr:colOff>
      <xdr:row>98</xdr:row>
      <xdr:rowOff>18351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33659"/>
          <a:ext cx="889000" cy="8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39636</xdr:rowOff>
    </xdr:from>
    <xdr:to>
      <xdr:col>55</xdr:col>
      <xdr:colOff>50800</xdr:colOff>
      <xdr:row>98</xdr:row>
      <xdr:rowOff>141236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4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18063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137706</xdr:rowOff>
    </xdr:from>
    <xdr:to>
      <xdr:col>50</xdr:col>
      <xdr:colOff>165100</xdr:colOff>
      <xdr:row>98</xdr:row>
      <xdr:rowOff>67856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58983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6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148203</xdr:rowOff>
    </xdr:from>
    <xdr:to>
      <xdr:col>46</xdr:col>
      <xdr:colOff>38100</xdr:colOff>
      <xdr:row>98</xdr:row>
      <xdr:rowOff>78353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7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69480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7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52209</xdr:rowOff>
    </xdr:from>
    <xdr:to>
      <xdr:col>41</xdr:col>
      <xdr:colOff>101600</xdr:colOff>
      <xdr:row>97</xdr:row>
      <xdr:rowOff>153809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8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144936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7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139001</xdr:rowOff>
    </xdr:from>
    <xdr:to>
      <xdr:col>36</xdr:col>
      <xdr:colOff>165100</xdr:colOff>
      <xdr:row>98</xdr:row>
      <xdr:rowOff>69151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6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60278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6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140340</xdr:rowOff>
    </xdr:from>
    <xdr:to>
      <xdr:col>85</xdr:col>
      <xdr:colOff>127000</xdr:colOff>
      <xdr:row>36</xdr:row>
      <xdr:rowOff>56855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141090"/>
          <a:ext cx="838200" cy="8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86390</xdr:rowOff>
    </xdr:from>
    <xdr:to>
      <xdr:col>81</xdr:col>
      <xdr:colOff>50800</xdr:colOff>
      <xdr:row>36</xdr:row>
      <xdr:rowOff>56855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087140"/>
          <a:ext cx="889000" cy="14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69474</xdr:rowOff>
    </xdr:from>
    <xdr:to>
      <xdr:col>76</xdr:col>
      <xdr:colOff>114300</xdr:colOff>
      <xdr:row>35</xdr:row>
      <xdr:rowOff>86390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5727324"/>
          <a:ext cx="889000" cy="35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69474</xdr:rowOff>
    </xdr:from>
    <xdr:to>
      <xdr:col>71</xdr:col>
      <xdr:colOff>177800</xdr:colOff>
      <xdr:row>35</xdr:row>
      <xdr:rowOff>157714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5727324"/>
          <a:ext cx="889000" cy="43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89540</xdr:rowOff>
    </xdr:from>
    <xdr:to>
      <xdr:col>85</xdr:col>
      <xdr:colOff>177800</xdr:colOff>
      <xdr:row>36</xdr:row>
      <xdr:rowOff>19690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09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67967</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06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6055</xdr:rowOff>
    </xdr:from>
    <xdr:to>
      <xdr:col>81</xdr:col>
      <xdr:colOff>101600</xdr:colOff>
      <xdr:row>36</xdr:row>
      <xdr:rowOff>107655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17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124182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95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35590</xdr:rowOff>
    </xdr:from>
    <xdr:to>
      <xdr:col>76</xdr:col>
      <xdr:colOff>165100</xdr:colOff>
      <xdr:row>35</xdr:row>
      <xdr:rowOff>137190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0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153717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81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18674</xdr:rowOff>
    </xdr:from>
    <xdr:to>
      <xdr:col>72</xdr:col>
      <xdr:colOff>38100</xdr:colOff>
      <xdr:row>33</xdr:row>
      <xdr:rowOff>120274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567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136801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4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106914</xdr:rowOff>
    </xdr:from>
    <xdr:to>
      <xdr:col>67</xdr:col>
      <xdr:colOff>101600</xdr:colOff>
      <xdr:row>36</xdr:row>
      <xdr:rowOff>37064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10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53591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88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168778</xdr:rowOff>
    </xdr:from>
    <xdr:to>
      <xdr:col>85</xdr:col>
      <xdr:colOff>127000</xdr:colOff>
      <xdr:row>59</xdr:row>
      <xdr:rowOff>23663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10112878"/>
          <a:ext cx="8382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168778</xdr:rowOff>
    </xdr:from>
    <xdr:to>
      <xdr:col>81</xdr:col>
      <xdr:colOff>50800</xdr:colOff>
      <xdr:row>59</xdr:row>
      <xdr:rowOff>62754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10112878"/>
          <a:ext cx="889000" cy="6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139403</xdr:rowOff>
    </xdr:from>
    <xdr:to>
      <xdr:col>76</xdr:col>
      <xdr:colOff>114300</xdr:colOff>
      <xdr:row>59</xdr:row>
      <xdr:rowOff>62754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10083503"/>
          <a:ext cx="889000" cy="9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54158</xdr:rowOff>
    </xdr:from>
    <xdr:to>
      <xdr:col>71</xdr:col>
      <xdr:colOff>177800</xdr:colOff>
      <xdr:row>58</xdr:row>
      <xdr:rowOff>139403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655358"/>
          <a:ext cx="889000" cy="42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144313</xdr:rowOff>
    </xdr:from>
    <xdr:to>
      <xdr:col>85</xdr:col>
      <xdr:colOff>177800</xdr:colOff>
      <xdr:row>59</xdr:row>
      <xdr:rowOff>74463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1008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59240</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1000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117978</xdr:rowOff>
    </xdr:from>
    <xdr:to>
      <xdr:col>81</xdr:col>
      <xdr:colOff>101600</xdr:colOff>
      <xdr:row>59</xdr:row>
      <xdr:rowOff>48128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1006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39255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15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11954</xdr:rowOff>
    </xdr:from>
    <xdr:to>
      <xdr:col>76</xdr:col>
      <xdr:colOff>165100</xdr:colOff>
      <xdr:row>59</xdr:row>
      <xdr:rowOff>113554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1012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104681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22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88603</xdr:rowOff>
    </xdr:from>
    <xdr:to>
      <xdr:col>72</xdr:col>
      <xdr:colOff>38100</xdr:colOff>
      <xdr:row>59</xdr:row>
      <xdr:rowOff>18753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100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9880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1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3358</xdr:rowOff>
    </xdr:from>
    <xdr:to>
      <xdr:col>67</xdr:col>
      <xdr:colOff>101600</xdr:colOff>
      <xdr:row>56</xdr:row>
      <xdr:rowOff>104958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121485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7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14312</xdr:rowOff>
    </xdr:from>
    <xdr:to>
      <xdr:col>71</xdr:col>
      <xdr:colOff>177800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3387412"/>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134962</xdr:rowOff>
    </xdr:from>
    <xdr:to>
      <xdr:col>67</xdr:col>
      <xdr:colOff>101600</xdr:colOff>
      <xdr:row>78</xdr:row>
      <xdr:rowOff>65112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33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56239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42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164142</xdr:rowOff>
    </xdr:from>
    <xdr:to>
      <xdr:col>85</xdr:col>
      <xdr:colOff>127000</xdr:colOff>
      <xdr:row>95</xdr:row>
      <xdr:rowOff>3721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6280442"/>
          <a:ext cx="838200" cy="1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123927</xdr:rowOff>
    </xdr:from>
    <xdr:to>
      <xdr:col>81</xdr:col>
      <xdr:colOff>50800</xdr:colOff>
      <xdr:row>94</xdr:row>
      <xdr:rowOff>164142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92300" y="16240227"/>
          <a:ext cx="889000" cy="4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109753</xdr:rowOff>
    </xdr:from>
    <xdr:to>
      <xdr:col>76</xdr:col>
      <xdr:colOff>114300</xdr:colOff>
      <xdr:row>94</xdr:row>
      <xdr:rowOff>123927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6226053"/>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109753</xdr:rowOff>
    </xdr:from>
    <xdr:to>
      <xdr:col>71</xdr:col>
      <xdr:colOff>177800</xdr:colOff>
      <xdr:row>94</xdr:row>
      <xdr:rowOff>124250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226053"/>
          <a:ext cx="889000" cy="1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124371</xdr:rowOff>
    </xdr:from>
    <xdr:to>
      <xdr:col>85</xdr:col>
      <xdr:colOff>177800</xdr:colOff>
      <xdr:row>95</xdr:row>
      <xdr:rowOff>54521</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2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147248</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0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113342</xdr:rowOff>
    </xdr:from>
    <xdr:to>
      <xdr:col>81</xdr:col>
      <xdr:colOff>101600</xdr:colOff>
      <xdr:row>95</xdr:row>
      <xdr:rowOff>43492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22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60019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73127</xdr:rowOff>
    </xdr:from>
    <xdr:to>
      <xdr:col>76</xdr:col>
      <xdr:colOff>165100</xdr:colOff>
      <xdr:row>95</xdr:row>
      <xdr:rowOff>3277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18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19804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96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58953</xdr:rowOff>
    </xdr:from>
    <xdr:to>
      <xdr:col>72</xdr:col>
      <xdr:colOff>38100</xdr:colOff>
      <xdr:row>94</xdr:row>
      <xdr:rowOff>160553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17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5630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595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73450</xdr:rowOff>
    </xdr:from>
    <xdr:to>
      <xdr:col>67</xdr:col>
      <xdr:colOff>101600</xdr:colOff>
      <xdr:row>95</xdr:row>
      <xdr:rowOff>3600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1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20127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59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民生費においては、現状では、類似団体、全国平均、埼玉県平均を大きく下回っているが、前年度と比較すると</a:t>
          </a:r>
          <a:r>
            <a:rPr kumimoji="1" lang="ja-JP" altLang="en-US" sz="1100">
              <a:solidFill>
                <a:schemeClr val="dk1"/>
              </a:solidFill>
              <a:effectLst/>
              <a:latin typeface="+mn-lt"/>
              <a:ea typeface="+mn-ea"/>
              <a:cs typeface="+mn-cs"/>
            </a:rPr>
            <a:t>１４，４６０</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９．５</a:t>
          </a:r>
          <a:r>
            <a:rPr kumimoji="1" lang="ja-JP" altLang="ja-JP" sz="1100">
              <a:solidFill>
                <a:schemeClr val="dk1"/>
              </a:solidFill>
              <a:effectLst/>
              <a:latin typeface="+mn-lt"/>
              <a:ea typeface="+mn-ea"/>
              <a:cs typeface="+mn-cs"/>
            </a:rPr>
            <a:t>％の増加となった。これ</a:t>
          </a:r>
          <a:r>
            <a:rPr kumimoji="1" lang="ja-JP" altLang="en-US" sz="1100">
              <a:solidFill>
                <a:schemeClr val="dk1"/>
              </a:solidFill>
              <a:effectLst/>
              <a:latin typeface="+mn-lt"/>
              <a:ea typeface="+mn-ea"/>
              <a:cs typeface="+mn-cs"/>
            </a:rPr>
            <a:t>は</a:t>
          </a:r>
          <a:r>
            <a:rPr kumimoji="1" lang="ja-JP" altLang="ja-JP" sz="1100" b="0">
              <a:solidFill>
                <a:schemeClr val="dk1"/>
              </a:solidFill>
              <a:effectLst/>
              <a:latin typeface="+mn-lt"/>
              <a:ea typeface="+mn-ea"/>
              <a:cs typeface="+mn-cs"/>
            </a:rPr>
            <a:t>低所得者支援及び定額減税補足給付金支給事業費</a:t>
          </a:r>
          <a:r>
            <a:rPr kumimoji="1" lang="ja-JP" altLang="ja-JP" sz="1100">
              <a:solidFill>
                <a:schemeClr val="dk1"/>
              </a:solidFill>
              <a:effectLst/>
              <a:latin typeface="+mn-lt"/>
              <a:ea typeface="+mn-ea"/>
              <a:cs typeface="+mn-cs"/>
            </a:rPr>
            <a:t>の増などによるものである。また、今後も</a:t>
          </a:r>
          <a:r>
            <a:rPr kumimoji="1" lang="ja-JP" altLang="en-US" sz="1100">
              <a:solidFill>
                <a:schemeClr val="dk1"/>
              </a:solidFill>
              <a:effectLst/>
              <a:latin typeface="+mn-lt"/>
              <a:ea typeface="+mn-ea"/>
              <a:cs typeface="+mn-cs"/>
            </a:rPr>
            <a:t>保育</a:t>
          </a:r>
          <a:r>
            <a:rPr kumimoji="1" lang="ja-JP" altLang="ja-JP" sz="1100">
              <a:solidFill>
                <a:schemeClr val="dk1"/>
              </a:solidFill>
              <a:effectLst/>
              <a:latin typeface="+mn-lt"/>
              <a:ea typeface="+mn-ea"/>
              <a:cs typeface="+mn-cs"/>
            </a:rPr>
            <a:t>環境の整備や社会福祉に関する経費の増大に対応するため、住民一人当たりのコストは増加していく見込みである。土木費は、</a:t>
          </a:r>
          <a:r>
            <a:rPr kumimoji="1" lang="ja-JP" altLang="en-US" sz="1100">
              <a:solidFill>
                <a:schemeClr val="dk1"/>
              </a:solidFill>
              <a:effectLst/>
              <a:latin typeface="+mn-lt"/>
              <a:ea typeface="+mn-ea"/>
              <a:cs typeface="+mn-cs"/>
            </a:rPr>
            <a:t>３，８５２</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１２．７</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三谷橋大間線（２期工事）整備事業費が皆減したこと</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よるものである。また今後は、道路や公園をはじめとする施設の長寿命化対策や、区画整理事業のさらなる推進、さらには国の上尾道路延伸に伴う周辺整備を図る必要があり、減少傾向になるとは言いがたい状況である。教育費は、</a:t>
          </a:r>
          <a:r>
            <a:rPr kumimoji="1" lang="ja-JP" altLang="en-US" sz="1100">
              <a:solidFill>
                <a:schemeClr val="dk1"/>
              </a:solidFill>
              <a:effectLst/>
              <a:latin typeface="+mn-lt"/>
              <a:ea typeface="+mn-ea"/>
              <a:cs typeface="+mn-cs"/>
            </a:rPr>
            <a:t>５，３９８</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．０％の増加となった。これは</a:t>
          </a:r>
          <a:r>
            <a:rPr lang="ja-JP" altLang="en-US" sz="1100" b="0" i="0" u="none" strike="noStrike" baseline="0">
              <a:latin typeface="MS-Mincho"/>
            </a:rPr>
            <a:t>教師用指導書等整備事業</a:t>
          </a:r>
          <a:r>
            <a:rPr kumimoji="1" lang="ja-JP" altLang="ja-JP" sz="1100">
              <a:solidFill>
                <a:schemeClr val="dk1"/>
              </a:solidFill>
              <a:effectLst/>
              <a:latin typeface="+mn-lt"/>
              <a:ea typeface="+mn-ea"/>
              <a:cs typeface="+mn-cs"/>
            </a:rPr>
            <a:t>などの増加によるものである。今後、教育関連施設の集約化・複合化を検討し、修繕費用等の削減を図る必要がある。公債費は、</a:t>
          </a:r>
          <a:r>
            <a:rPr kumimoji="1" lang="ja-JP" altLang="en-US" sz="1100">
              <a:solidFill>
                <a:schemeClr val="dk1"/>
              </a:solidFill>
              <a:effectLst/>
              <a:latin typeface="+mn-lt"/>
              <a:ea typeface="+mn-ea"/>
              <a:cs typeface="+mn-cs"/>
            </a:rPr>
            <a:t>５７９</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％の減少となった。今後は緩やかに減少していく事が予想されるが、過去に借入を行った高利の地方債についての利率見直しに取り組み、公債費の伸びを抑え、健全財政の維持に一層、努める。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埼玉県鴻巣市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a:solidFill>
                <a:schemeClr val="dk1"/>
              </a:solidFill>
              <a:effectLst/>
              <a:latin typeface="+mn-lt"/>
              <a:ea typeface="+mn-ea"/>
              <a:cs typeface="+mn-cs"/>
            </a:rPr>
            <a:t>財政調整基金は、令和</a:t>
          </a:r>
          <a:r>
            <a:rPr kumimoji="1" lang="ja-JP" altLang="en-US" sz="1100" b="0">
              <a:solidFill>
                <a:schemeClr val="dk1"/>
              </a:solidFill>
              <a:effectLst/>
              <a:latin typeface="+mn-lt"/>
              <a:ea typeface="+mn-ea"/>
              <a:cs typeface="+mn-cs"/>
            </a:rPr>
            <a:t>６</a:t>
          </a:r>
          <a:r>
            <a:rPr kumimoji="1" lang="ja-JP" altLang="ja-JP" sz="1100" b="0">
              <a:solidFill>
                <a:schemeClr val="dk1"/>
              </a:solidFill>
              <a:effectLst/>
              <a:latin typeface="+mn-lt"/>
              <a:ea typeface="+mn-ea"/>
              <a:cs typeface="+mn-cs"/>
            </a:rPr>
            <a:t>年度において</a:t>
          </a:r>
          <a:r>
            <a:rPr kumimoji="1" lang="ja-JP" altLang="en-US" sz="1100" b="0">
              <a:solidFill>
                <a:schemeClr val="dk1"/>
              </a:solidFill>
              <a:effectLst/>
              <a:latin typeface="+mn-lt"/>
              <a:ea typeface="+mn-ea"/>
              <a:cs typeface="+mn-cs"/>
            </a:rPr>
            <a:t>２</a:t>
          </a:r>
          <a:r>
            <a:rPr kumimoji="1" lang="ja-JP" altLang="ja-JP" sz="1100" b="0">
              <a:solidFill>
                <a:schemeClr val="dk1"/>
              </a:solidFill>
              <a:effectLst/>
              <a:latin typeface="+mn-lt"/>
              <a:ea typeface="+mn-ea"/>
              <a:cs typeface="+mn-cs"/>
            </a:rPr>
            <a:t>千万円を取り崩し、年度末残高は約３２億</a:t>
          </a:r>
          <a:r>
            <a:rPr kumimoji="1" lang="ja-JP" altLang="en-US" sz="1100" b="0">
              <a:solidFill>
                <a:schemeClr val="dk1"/>
              </a:solidFill>
              <a:effectLst/>
              <a:latin typeface="+mn-lt"/>
              <a:ea typeface="+mn-ea"/>
              <a:cs typeface="+mn-cs"/>
            </a:rPr>
            <a:t>８百</a:t>
          </a:r>
          <a:r>
            <a:rPr kumimoji="1" lang="ja-JP" altLang="ja-JP" sz="1100" b="0">
              <a:solidFill>
                <a:schemeClr val="dk1"/>
              </a:solidFill>
              <a:effectLst/>
              <a:latin typeface="+mn-lt"/>
              <a:ea typeface="+mn-ea"/>
              <a:cs typeface="+mn-cs"/>
            </a:rPr>
            <a:t>万円となり、適切とされる標準財政規模の５～１０％を上回る規模を維持している。実質収支額は、一般的に適切とされる３～５％を上回る黒字水準で推移している。実質単年度収支は、扶助費や人件費など</a:t>
          </a:r>
          <a:r>
            <a:rPr kumimoji="1" lang="ja-JP" altLang="en-US" sz="1100" b="0">
              <a:solidFill>
                <a:schemeClr val="dk1"/>
              </a:solidFill>
              <a:effectLst/>
              <a:latin typeface="+mn-lt"/>
              <a:ea typeface="+mn-ea"/>
              <a:cs typeface="+mn-cs"/>
            </a:rPr>
            <a:t>が増加したが</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普通建設事業費や補助費等が</a:t>
          </a:r>
          <a:r>
            <a:rPr kumimoji="1" lang="ja-JP" altLang="ja-JP" sz="1100" b="0">
              <a:solidFill>
                <a:schemeClr val="dk1"/>
              </a:solidFill>
              <a:effectLst/>
              <a:latin typeface="+mn-lt"/>
              <a:ea typeface="+mn-ea"/>
              <a:cs typeface="+mn-cs"/>
            </a:rPr>
            <a:t>減少した</a:t>
          </a:r>
          <a:r>
            <a:rPr kumimoji="1" lang="ja-JP" altLang="en-US" sz="1100" b="0">
              <a:solidFill>
                <a:schemeClr val="dk1"/>
              </a:solidFill>
              <a:effectLst/>
              <a:latin typeface="+mn-lt"/>
              <a:ea typeface="+mn-ea"/>
              <a:cs typeface="+mn-cs"/>
            </a:rPr>
            <a:t>ため</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黒字</a:t>
          </a:r>
          <a:r>
            <a:rPr kumimoji="1" lang="ja-JP" altLang="ja-JP" sz="1100" b="0">
              <a:solidFill>
                <a:schemeClr val="dk1"/>
              </a:solidFill>
              <a:effectLst/>
              <a:latin typeface="+mn-lt"/>
              <a:ea typeface="+mn-ea"/>
              <a:cs typeface="+mn-cs"/>
            </a:rPr>
            <a:t>に転じている。依然として前年度繰越金に頼っている傾向が強く、歳出削減に注力するが、特に扶助費について、給付等に係る資格審査等の適正化や各種手当への上乗せの見直しを進めていく。</a:t>
          </a:r>
          <a:endParaRPr lang="ja-JP" altLang="ja-JP" sz="1400" b="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埼玉県鴻巣市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一般会計では、毎年</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％前後の黒字を維持している。</a:t>
          </a:r>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水道事業会計以下すべての会計</a:t>
          </a:r>
          <a:r>
            <a:rPr kumimoji="1" lang="ja-JP" altLang="ja-JP" sz="1100">
              <a:solidFill>
                <a:schemeClr val="dk1"/>
              </a:solidFill>
              <a:effectLst/>
              <a:latin typeface="+mn-lt"/>
              <a:ea typeface="+mn-ea"/>
              <a:cs typeface="+mn-cs"/>
            </a:rPr>
            <a:t>においても、前年同水準の黒字を計上している。</a:t>
          </a:r>
          <a:endParaRPr lang="ja-JP" altLang="ja-JP" sz="1400">
            <a:effectLst/>
          </a:endParaRPr>
        </a:p>
        <a:p>
          <a:r>
            <a:rPr kumimoji="1" lang="ja-JP" altLang="ja-JP" sz="1100">
              <a:solidFill>
                <a:schemeClr val="dk1"/>
              </a:solidFill>
              <a:effectLst/>
              <a:latin typeface="+mn-lt"/>
              <a:ea typeface="+mn-ea"/>
              <a:cs typeface="+mn-cs"/>
            </a:rPr>
            <a:t>今後も健全な財政運営に取り組んでいく。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45484970</v>
      </c>
      <c r="BO4" s="436"/>
      <c r="BP4" s="436"/>
      <c r="BQ4" s="436"/>
      <c r="BR4" s="436"/>
      <c r="BS4" s="436"/>
      <c r="BT4" s="436"/>
      <c r="BU4" s="437"/>
      <c r="BV4" s="435">
        <v>44042276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9.1</v>
      </c>
      <c r="CU4" s="576"/>
      <c r="CV4" s="576"/>
      <c r="CW4" s="576"/>
      <c r="CX4" s="576"/>
      <c r="CY4" s="576"/>
      <c r="CZ4" s="576"/>
      <c r="DA4" s="577"/>
      <c r="DB4" s="575">
        <v>8.4</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42798629</v>
      </c>
      <c r="BO5" s="407"/>
      <c r="BP5" s="407"/>
      <c r="BQ5" s="407"/>
      <c r="BR5" s="407"/>
      <c r="BS5" s="407"/>
      <c r="BT5" s="407"/>
      <c r="BU5" s="408"/>
      <c r="BV5" s="406">
        <v>41578470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94.8</v>
      </c>
      <c r="CU5" s="404"/>
      <c r="CV5" s="404"/>
      <c r="CW5" s="404"/>
      <c r="CX5" s="404"/>
      <c r="CY5" s="404"/>
      <c r="CZ5" s="404"/>
      <c r="DA5" s="405"/>
      <c r="DB5" s="403">
        <v>95.5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2686341</v>
      </c>
      <c r="BO6" s="407"/>
      <c r="BP6" s="407"/>
      <c r="BQ6" s="407"/>
      <c r="BR6" s="407"/>
      <c r="BS6" s="407"/>
      <c r="BT6" s="407"/>
      <c r="BU6" s="408"/>
      <c r="BV6" s="406">
        <v>2463806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95.2</v>
      </c>
      <c r="CU6" s="550"/>
      <c r="CV6" s="550"/>
      <c r="CW6" s="550"/>
      <c r="CX6" s="550"/>
      <c r="CY6" s="550"/>
      <c r="CZ6" s="550"/>
      <c r="DA6" s="551"/>
      <c r="DB6" s="549">
        <v>96.4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287293</v>
      </c>
      <c r="BO7" s="407"/>
      <c r="BP7" s="407"/>
      <c r="BQ7" s="407"/>
      <c r="BR7" s="407"/>
      <c r="BS7" s="407"/>
      <c r="BT7" s="407"/>
      <c r="BU7" s="408"/>
      <c r="BV7" s="406">
        <v>294595</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26456687</v>
      </c>
      <c r="CU7" s="407"/>
      <c r="CV7" s="407"/>
      <c r="CW7" s="407"/>
      <c r="CX7" s="407"/>
      <c r="CY7" s="407"/>
      <c r="CZ7" s="407"/>
      <c r="DA7" s="408"/>
      <c r="DB7" s="406">
        <v>25764389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2399048</v>
      </c>
      <c r="BO8" s="407"/>
      <c r="BP8" s="407"/>
      <c r="BQ8" s="407"/>
      <c r="BR8" s="407"/>
      <c r="BS8" s="407"/>
      <c r="BT8" s="407"/>
      <c r="BU8" s="408"/>
      <c r="BV8" s="406">
        <v>2169211</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0.65</v>
      </c>
      <c r="CU8" s="510"/>
      <c r="CV8" s="510"/>
      <c r="CW8" s="510"/>
      <c r="CX8" s="510"/>
      <c r="CY8" s="510"/>
      <c r="CZ8" s="510"/>
      <c r="DA8" s="511"/>
      <c r="DB8" s="509">
        <v>0.65</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116828</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229837</v>
      </c>
      <c r="BO9" s="407"/>
      <c r="BP9" s="407"/>
      <c r="BQ9" s="407"/>
      <c r="BR9" s="407"/>
      <c r="BS9" s="407"/>
      <c r="BT9" s="407"/>
      <c r="BU9" s="408"/>
      <c r="BV9" s="406">
        <v>-185188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13.4</v>
      </c>
      <c r="CU9" s="404"/>
      <c r="CV9" s="404"/>
      <c r="CW9" s="404"/>
      <c r="CX9" s="404"/>
      <c r="CY9" s="404"/>
      <c r="CZ9" s="404"/>
      <c r="DA9" s="405"/>
      <c r="DB9" s="403">
        <v>14.1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118072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8124</v>
      </c>
      <c r="BO10" s="407"/>
      <c r="BP10" s="407"/>
      <c r="BQ10" s="407"/>
      <c r="BR10" s="407"/>
      <c r="BS10" s="407"/>
      <c r="BT10" s="407"/>
      <c r="BU10" s="408"/>
      <c r="BV10" s="406">
        <v>5767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117564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20000</v>
      </c>
      <c r="BO12" s="407"/>
      <c r="BP12" s="407"/>
      <c r="BQ12" s="407"/>
      <c r="BR12" s="407"/>
      <c r="BS12" s="407"/>
      <c r="BT12" s="407"/>
      <c r="BU12" s="408"/>
      <c r="BV12" s="406">
        <v>190000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114713</v>
      </c>
      <c r="S13" s="494"/>
      <c r="T13" s="494"/>
      <c r="U13" s="494"/>
      <c r="V13" s="495"/>
      <c r="W13" s="496" t="s">
        <v>131</v>
      </c>
      <c r="X13" s="392"/>
      <c r="Y13" s="392"/>
      <c r="Z13" s="392"/>
      <c r="AA13" s="392"/>
      <c r="AB13" s="393"/>
      <c r="AC13" s="359">
        <v>1527</v>
      </c>
      <c r="AD13" s="360"/>
      <c r="AE13" s="360"/>
      <c r="AF13" s="360"/>
      <c r="AG13" s="361"/>
      <c r="AH13" s="359">
        <v>1776</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217961</v>
      </c>
      <c r="BO13" s="407"/>
      <c r="BP13" s="407"/>
      <c r="BQ13" s="407"/>
      <c r="BR13" s="407"/>
      <c r="BS13" s="407"/>
      <c r="BT13" s="407"/>
      <c r="BU13" s="408"/>
      <c r="BV13" s="406">
        <v>-369421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3.7</v>
      </c>
      <c r="CU13" s="404"/>
      <c r="CV13" s="404"/>
      <c r="CW13" s="404"/>
      <c r="CX13" s="404"/>
      <c r="CY13" s="404"/>
      <c r="CZ13" s="404"/>
      <c r="DA13" s="405"/>
      <c r="DB13" s="403">
        <v>4</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117582</v>
      </c>
      <c r="S14" s="494"/>
      <c r="T14" s="494"/>
      <c r="U14" s="494"/>
      <c r="V14" s="495"/>
      <c r="W14" s="497"/>
      <c r="X14" s="395"/>
      <c r="Y14" s="395"/>
      <c r="Z14" s="395"/>
      <c r="AA14" s="395"/>
      <c r="AB14" s="396"/>
      <c r="AC14" s="486">
        <v>2.8</v>
      </c>
      <c r="AD14" s="487"/>
      <c r="AE14" s="487"/>
      <c r="AF14" s="487"/>
      <c r="AG14" s="488"/>
      <c r="AH14" s="486">
        <v>3.3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v>4.0999999999999996</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115181</v>
      </c>
      <c r="S15" s="494"/>
      <c r="T15" s="494"/>
      <c r="U15" s="494"/>
      <c r="V15" s="495"/>
      <c r="W15" s="496" t="s">
        <v>137</v>
      </c>
      <c r="X15" s="392"/>
      <c r="Y15" s="392"/>
      <c r="Z15" s="392"/>
      <c r="AA15" s="392"/>
      <c r="AB15" s="393"/>
      <c r="AC15" s="359">
        <v>12811</v>
      </c>
      <c r="AD15" s="360"/>
      <c r="AE15" s="360"/>
      <c r="AF15" s="360"/>
      <c r="AG15" s="361"/>
      <c r="AH15" s="359">
        <v>13678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14317284</v>
      </c>
      <c r="BO15" s="436"/>
      <c r="BP15" s="436"/>
      <c r="BQ15" s="436"/>
      <c r="BR15" s="436"/>
      <c r="BS15" s="436"/>
      <c r="BT15" s="436"/>
      <c r="BU15" s="437"/>
      <c r="BV15" s="435">
        <v>14246743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23.7</v>
      </c>
      <c r="AD16" s="487"/>
      <c r="AE16" s="487"/>
      <c r="AF16" s="487"/>
      <c r="AG16" s="488"/>
      <c r="AH16" s="486">
        <v>25.1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22591372</v>
      </c>
      <c r="BO16" s="407"/>
      <c r="BP16" s="407"/>
      <c r="BQ16" s="407"/>
      <c r="BR16" s="407"/>
      <c r="BS16" s="407"/>
      <c r="BT16" s="407"/>
      <c r="BU16" s="408"/>
      <c r="BV16" s="406">
        <v>21788647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39758</v>
      </c>
      <c r="AD17" s="360"/>
      <c r="AE17" s="360"/>
      <c r="AF17" s="360"/>
      <c r="AG17" s="361"/>
      <c r="AH17" s="359">
        <v>39018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18058631</v>
      </c>
      <c r="BO17" s="407"/>
      <c r="BP17" s="407"/>
      <c r="BQ17" s="407"/>
      <c r="BR17" s="407"/>
      <c r="BS17" s="407"/>
      <c r="BT17" s="407"/>
      <c r="BU17" s="408"/>
      <c r="BV17" s="406">
        <v>17968967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67.44</v>
      </c>
      <c r="M18" s="459"/>
      <c r="N18" s="459"/>
      <c r="O18" s="459"/>
      <c r="P18" s="459"/>
      <c r="Q18" s="459"/>
      <c r="R18" s="460"/>
      <c r="S18" s="460"/>
      <c r="T18" s="460"/>
      <c r="U18" s="460"/>
      <c r="V18" s="461"/>
      <c r="W18" s="477"/>
      <c r="X18" s="478"/>
      <c r="Y18" s="478"/>
      <c r="Z18" s="478"/>
      <c r="AA18" s="478"/>
      <c r="AB18" s="502"/>
      <c r="AC18" s="376">
        <v>73.5</v>
      </c>
      <c r="AD18" s="377"/>
      <c r="AE18" s="377"/>
      <c r="AF18" s="377"/>
      <c r="AG18" s="462"/>
      <c r="AH18" s="376">
        <v>71.599999999999994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25851434</v>
      </c>
      <c r="BO18" s="407"/>
      <c r="BP18" s="407"/>
      <c r="BQ18" s="407"/>
      <c r="BR18" s="407"/>
      <c r="BS18" s="407"/>
      <c r="BT18" s="407"/>
      <c r="BU18" s="408"/>
      <c r="BV18" s="406">
        <v>24887857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1732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33441235</v>
      </c>
      <c r="BO19" s="407"/>
      <c r="BP19" s="407"/>
      <c r="BQ19" s="407"/>
      <c r="BR19" s="407"/>
      <c r="BS19" s="407"/>
      <c r="BT19" s="407"/>
      <c r="BU19" s="408"/>
      <c r="BV19" s="406">
        <v>32054551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47499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34841536</v>
      </c>
      <c r="BO22" s="436"/>
      <c r="BP22" s="436"/>
      <c r="BQ22" s="436"/>
      <c r="BR22" s="436"/>
      <c r="BS22" s="436"/>
      <c r="BT22" s="436"/>
      <c r="BU22" s="437"/>
      <c r="BV22" s="435">
        <v>38622535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22046946</v>
      </c>
      <c r="BO23" s="407"/>
      <c r="BP23" s="407"/>
      <c r="BQ23" s="407"/>
      <c r="BR23" s="407"/>
      <c r="BS23" s="407"/>
      <c r="BT23" s="407"/>
      <c r="BU23" s="408"/>
      <c r="BV23" s="406">
        <v>24417793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9370</v>
      </c>
      <c r="R24" s="360"/>
      <c r="S24" s="360"/>
      <c r="T24" s="360"/>
      <c r="U24" s="360"/>
      <c r="V24" s="361"/>
      <c r="W24" s="449"/>
      <c r="X24" s="386"/>
      <c r="Y24" s="387"/>
      <c r="Z24" s="362" t="s">
        <v>162</v>
      </c>
      <c r="AA24" s="363"/>
      <c r="AB24" s="363"/>
      <c r="AC24" s="363"/>
      <c r="AD24" s="363"/>
      <c r="AE24" s="363"/>
      <c r="AF24" s="363"/>
      <c r="AG24" s="364"/>
      <c r="AH24" s="359">
        <v>609</v>
      </c>
      <c r="AI24" s="360"/>
      <c r="AJ24" s="360"/>
      <c r="AK24" s="360"/>
      <c r="AL24" s="361"/>
      <c r="AM24" s="359">
        <v>1953672</v>
      </c>
      <c r="AN24" s="360"/>
      <c r="AO24" s="360"/>
      <c r="AP24" s="360"/>
      <c r="AQ24" s="360"/>
      <c r="AR24" s="361"/>
      <c r="AS24" s="359">
        <v>3208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18237501</v>
      </c>
      <c r="BO24" s="407"/>
      <c r="BP24" s="407"/>
      <c r="BQ24" s="407"/>
      <c r="BR24" s="407"/>
      <c r="BS24" s="407"/>
      <c r="BT24" s="407"/>
      <c r="BU24" s="408"/>
      <c r="BV24" s="406">
        <v>20375306</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7910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6275921</v>
      </c>
      <c r="BO25" s="436"/>
      <c r="BP25" s="436"/>
      <c r="BQ25" s="436"/>
      <c r="BR25" s="436"/>
      <c r="BS25" s="436"/>
      <c r="BT25" s="436"/>
      <c r="BU25" s="437"/>
      <c r="BV25" s="435">
        <v>3201372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7250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14416</v>
      </c>
      <c r="AN26" s="360"/>
      <c r="AO26" s="360"/>
      <c r="AP26" s="360"/>
      <c r="AQ26" s="360"/>
      <c r="AR26" s="361"/>
      <c r="AS26" s="359">
        <v>3604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70000</v>
      </c>
      <c r="BO26" s="407"/>
      <c r="BP26" s="407"/>
      <c r="BQ26" s="407"/>
      <c r="BR26" s="407"/>
      <c r="BS26" s="407"/>
      <c r="BT26" s="407"/>
      <c r="BU26" s="408"/>
      <c r="BV26" s="406">
        <v>70000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4500</v>
      </c>
      <c r="R27" s="360"/>
      <c r="S27" s="360"/>
      <c r="T27" s="360"/>
      <c r="U27" s="360"/>
      <c r="V27" s="361"/>
      <c r="W27" s="449"/>
      <c r="X27" s="386"/>
      <c r="Y27" s="387"/>
      <c r="Z27" s="362" t="s">
        <v>171</v>
      </c>
      <c r="AA27" s="363"/>
      <c r="AB27" s="363"/>
      <c r="AC27" s="363"/>
      <c r="AD27" s="363"/>
      <c r="AE27" s="363"/>
      <c r="AF27" s="363"/>
      <c r="AG27" s="364"/>
      <c r="AH27" s="359">
        <v>12</v>
      </c>
      <c r="AI27" s="360"/>
      <c r="AJ27" s="360"/>
      <c r="AK27" s="360"/>
      <c r="AL27" s="361"/>
      <c r="AM27" s="359">
        <v>48852</v>
      </c>
      <c r="AN27" s="360"/>
      <c r="AO27" s="360"/>
      <c r="AP27" s="360"/>
      <c r="AQ27" s="360"/>
      <c r="AR27" s="361"/>
      <c r="AS27" s="359">
        <v>4071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4000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3208423</v>
      </c>
      <c r="BO28" s="436"/>
      <c r="BP28" s="436"/>
      <c r="BQ28" s="436"/>
      <c r="BR28" s="436"/>
      <c r="BS28" s="436"/>
      <c r="BT28" s="436"/>
      <c r="BU28" s="437"/>
      <c r="BV28" s="435">
        <v>3220299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22</v>
      </c>
      <c r="M29" s="360"/>
      <c r="N29" s="360"/>
      <c r="O29" s="360"/>
      <c r="P29" s="361"/>
      <c r="Q29" s="359">
        <v>3770</v>
      </c>
      <c r="R29" s="360"/>
      <c r="S29" s="360"/>
      <c r="T29" s="360"/>
      <c r="U29" s="360"/>
      <c r="V29" s="361"/>
      <c r="W29" s="450"/>
      <c r="X29" s="451"/>
      <c r="Y29" s="452"/>
      <c r="Z29" s="362" t="s">
        <v>177</v>
      </c>
      <c r="AA29" s="363"/>
      <c r="AB29" s="363"/>
      <c r="AC29" s="363"/>
      <c r="AD29" s="363"/>
      <c r="AE29" s="363"/>
      <c r="AF29" s="363"/>
      <c r="AG29" s="364"/>
      <c r="AH29" s="359">
        <v>621</v>
      </c>
      <c r="AI29" s="360"/>
      <c r="AJ29" s="360"/>
      <c r="AK29" s="360"/>
      <c r="AL29" s="361"/>
      <c r="AM29" s="359">
        <v>2002524</v>
      </c>
      <c r="AN29" s="360"/>
      <c r="AO29" s="360"/>
      <c r="AP29" s="360"/>
      <c r="AQ29" s="360"/>
      <c r="AR29" s="361"/>
      <c r="AS29" s="359">
        <v>3225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647641</v>
      </c>
      <c r="BO29" s="407"/>
      <c r="BP29" s="407"/>
      <c r="BQ29" s="407"/>
      <c r="BR29" s="407"/>
      <c r="BS29" s="407"/>
      <c r="BT29" s="407"/>
      <c r="BU29" s="408"/>
      <c r="BV29" s="406">
        <v>727993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5847410</v>
      </c>
      <c r="BO30" s="441"/>
      <c r="BP30" s="441"/>
      <c r="BQ30" s="441"/>
      <c r="BR30" s="441"/>
      <c r="BS30" s="441"/>
      <c r="BT30" s="441"/>
      <c r="BU30" s="442"/>
      <c r="BV30" s="440">
        <v>5903470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埼玉県央広域事務組合</v>
      </c>
      <c r="BZ34" s="355"/>
      <c r="CA34" s="355"/>
      <c r="CB34" s="355"/>
      <c r="CC34" s="355"/>
      <c r="CD34" s="355"/>
      <c r="CE34" s="355"/>
      <c r="CF34" s="355"/>
      <c r="CG34" s="355"/>
      <c r="CH34" s="355"/>
      <c r="CI34" s="355"/>
      <c r="CJ34" s="355"/>
      <c r="CK34" s="355"/>
      <c r="CL34" s="355"/>
      <c r="CM34" s="355"/>
      <c r="CN34" s="163"/>
      <c r="CO34" s="354">
        <f>IF(CQ34="","",MAX(C34:D43,U34:V43,AM34:AN43,BE34:BF43,BW34:BX43)+1)</f>
        <v>20</v>
      </c>
      <c r="CP34" s="354"/>
      <c r="CQ34" s="355" t="str">
        <f>IF('各会計、関係団体の財政状況及び健全化判断比率'!BS7="","",'各会計、関係団体の財政状況及び健全化判断比率'!BS7)</f>
        <v>鴻巣市土地開発公社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北新宿第二土地区画整理事業特別会計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IF('各会計、関係団体の財政状況及び健全化判断比率'!B32="","",'各会計、関係団体の財政状況及び健全化判断比率'!B32)</f>
        <v>公共下水道事業会計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埼玉県央広域事務組合</v>
      </c>
      <c r="BZ35" s="355"/>
      <c r="CA35" s="355"/>
      <c r="CB35" s="355"/>
      <c r="CC35" s="355"/>
      <c r="CD35" s="355"/>
      <c r="CE35" s="355"/>
      <c r="CF35" s="355"/>
      <c r="CG35" s="355"/>
      <c r="CH35" s="355"/>
      <c r="CI35" s="355"/>
      <c r="CJ35" s="355"/>
      <c r="CK35" s="355"/>
      <c r="CL35" s="355"/>
      <c r="CM35" s="355"/>
      <c r="CN35" s="163"/>
      <c r="CO35" s="354">
        <f t="shared" ref="CO35:CO43" si="3">IF(CQ35="","",CO34+1)</f>
        <v>21</v>
      </c>
      <c r="CP35" s="354"/>
      <c r="CQ35" s="355" t="str">
        <f>IF('各会計、関係団体の財政状況及び健全化判断比率'!BS8="","",'各会計、関係団体の財政状況及び健全化判断比率'!BS8)</f>
        <v>鴻巣フラワーセンター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広田中央特定土地区画整理事業特別会計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IF('各会計、関係団体の財政状況及び健全化判断比率'!B33="","",'各会計、関係団体の財政状況及び健全化判断比率'!B33)</f>
        <v>農業集落排水事業会計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埼玉中部環境保全組合</v>
      </c>
      <c r="BZ36" s="355"/>
      <c r="CA36" s="355"/>
      <c r="CB36" s="355"/>
      <c r="CC36" s="355"/>
      <c r="CD36" s="355"/>
      <c r="CE36" s="355"/>
      <c r="CF36" s="355"/>
      <c r="CG36" s="355"/>
      <c r="CH36" s="355"/>
      <c r="CI36" s="355"/>
      <c r="CJ36" s="355"/>
      <c r="CK36" s="355"/>
      <c r="CL36" s="355"/>
      <c r="CM36" s="355"/>
      <c r="CN36" s="163"/>
      <c r="CO36" s="354">
        <f t="shared" si="3"/>
        <v>22</v>
      </c>
      <c r="CP36" s="354"/>
      <c r="CQ36" s="355" t="str">
        <f>IF('各会計、関係団体の財政状況及び健全化判断比率'!BS9="","",'各会計、関係団体の財政状況及び健全化判断比率'!BS9)</f>
        <v>鴻巣市施設管理公社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北本地区衛生組合</v>
      </c>
      <c r="BZ37" s="355"/>
      <c r="CA37" s="355"/>
      <c r="CB37" s="355"/>
      <c r="CC37" s="355"/>
      <c r="CD37" s="355"/>
      <c r="CE37" s="355"/>
      <c r="CF37" s="355"/>
      <c r="CG37" s="355"/>
      <c r="CH37" s="355"/>
      <c r="CI37" s="355"/>
      <c r="CJ37" s="355"/>
      <c r="CK37" s="355"/>
      <c r="CL37" s="355"/>
      <c r="CM37" s="355"/>
      <c r="CN37" s="163"/>
      <c r="CO37" s="354">
        <f t="shared" si="3"/>
        <v>23</v>
      </c>
      <c r="CP37" s="354"/>
      <c r="CQ37" s="355" t="str">
        <f>IF('各会計、関係団体の財政状況及び健全化判断比率'!BS10="","",'各会計、関係団体の財政状況及び健全化判断比率'!BS10)</f>
        <v>吹上スポーツプラザ</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彩北広域清掃組合</v>
      </c>
      <c r="BZ38" s="355"/>
      <c r="CA38" s="355"/>
      <c r="CB38" s="355"/>
      <c r="CC38" s="355"/>
      <c r="CD38" s="355"/>
      <c r="CE38" s="355"/>
      <c r="CF38" s="355"/>
      <c r="CG38" s="355"/>
      <c r="CH38" s="355"/>
      <c r="CI38" s="355"/>
      <c r="CJ38" s="355"/>
      <c r="CK38" s="355"/>
      <c r="CL38" s="355"/>
      <c r="CM38" s="355"/>
      <c r="CN38" s="163"/>
      <c r="CO38" s="354">
        <f t="shared" si="3"/>
        <v>24</v>
      </c>
      <c r="CP38" s="354"/>
      <c r="CQ38" s="355" t="str">
        <f>IF('各会計、関係団体の財政状況及び健全化判断比率'!BS11="","",'各会計、関係団体の財政状況及び健全化判断比率'!BS11)</f>
        <v>エルミ鴻巣</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荒川北縁水防事務組合</v>
      </c>
      <c r="BZ39" s="355"/>
      <c r="CA39" s="355"/>
      <c r="CB39" s="355"/>
      <c r="CC39" s="355"/>
      <c r="CD39" s="355"/>
      <c r="CE39" s="355"/>
      <c r="CF39" s="355"/>
      <c r="CG39" s="355"/>
      <c r="CH39" s="355"/>
      <c r="CI39" s="355"/>
      <c r="CJ39" s="355"/>
      <c r="CK39" s="355"/>
      <c r="CL39" s="355"/>
      <c r="CM39" s="355"/>
      <c r="CN39" s="163"/>
      <c r="CO39" s="354">
        <f t="shared" si="3"/>
        <v>25</v>
      </c>
      <c r="CP39" s="354"/>
      <c r="CQ39" s="355" t="str">
        <f>IF('各会計、関係団体の財政状況及び健全化判断比率'!BS12="","",'各会計、関係団体の財政状況及び健全化判断比率'!BS12)</f>
        <v>鴻巣市観光協会</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埼玉県後期高齢者医療広域連合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埼玉県後期高齢者医療広域連合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18</v>
      </c>
      <c r="BX42" s="354"/>
      <c r="BY42" s="355" t="str">
        <f>IF('各会計、関係団体の財政状況及び健全化判断比率'!B76="","",'各会計、関係団体の財政状況及び健全化判断比率'!B76)</f>
        <v>埼玉県市町村総合事務組合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19</v>
      </c>
      <c r="BX43" s="354"/>
      <c r="BY43" s="355" t="str">
        <f>IF('各会計、関係団体の財政状況及び健全化判断比率'!B77="","",'各会計、関係団体の財政状況及び健全化判断比率'!B77)</f>
        <v>埼玉県市町村総合事務組合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VUnByDFoy+eriTnkCIo/S4Wf9xvmttuUChWnf0OOtaf2nbGC/jC2fWyTEyKy0C+NNDjitUUpjyWqVymqJuhqeg==" saltValue="lZxJJRpeGMAQMb+WAu131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533</v>
      </c>
      <c r="D34" s="1136"/>
      <c r="E34" s="1137"/>
      <c r="F34" s="32">
        <v>7.1</v>
      </c>
      <c r="G34" s="33">
        <v>8.81</v>
      </c>
      <c r="H34" s="33">
        <v>8.56</v>
      </c>
      <c r="I34" s="33">
        <v>7.75</v>
      </c>
      <c r="J34" s="34">
        <v>8.34</v>
      </c>
      <c r="K34" s="22"/>
      <c r="L34" s="22"/>
      <c r="M34" s="22"/>
      <c r="N34" s="22"/>
      <c r="O34" s="22"/>
      <c r="P34" s="22"/>
    </row>
    <row r="35" spans="1:16" ht="39" customHeight="1" x14ac:dyDescent="0.15">
      <c r="A35" s="22"/>
      <c r="B35" s="35"/>
      <c r="C35" s="1132" t="s">
        <v>534</v>
      </c>
      <c r="D35" s="1132"/>
      <c r="E35" s="1133"/>
      <c r="F35" s="36">
        <v>4.6500000000000004</v>
      </c>
      <c r="G35" s="37">
        <v>5.0999999999999996</v>
      </c>
      <c r="H35" s="37">
        <v>5.82</v>
      </c>
      <c r="I35" s="37">
        <v>6.63</v>
      </c>
      <c r="J35" s="38">
        <v>6.35</v>
      </c>
      <c r="K35" s="22"/>
      <c r="L35" s="22"/>
      <c r="M35" s="22"/>
      <c r="N35" s="22"/>
      <c r="O35" s="22"/>
      <c r="P35" s="22"/>
    </row>
    <row r="36" spans="1:16" ht="39" customHeight="1" x14ac:dyDescent="0.15">
      <c r="A36" s="22"/>
      <c r="B36" s="35"/>
      <c r="C36" s="1132" t="s">
        <v>535</v>
      </c>
      <c r="D36" s="1132"/>
      <c r="E36" s="1133"/>
      <c r="F36" s="36">
        <v>6.31</v>
      </c>
      <c r="G36" s="37">
        <v>6.48</v>
      </c>
      <c r="H36" s="37">
        <v>6.66</v>
      </c>
      <c r="I36" s="37">
        <v>6.2</v>
      </c>
      <c r="J36" s="38">
        <v>5.6</v>
      </c>
      <c r="K36" s="22"/>
      <c r="L36" s="22"/>
      <c r="M36" s="22"/>
      <c r="N36" s="22"/>
      <c r="O36" s="22"/>
      <c r="P36" s="22"/>
    </row>
    <row r="37" spans="1:16" ht="39" customHeight="1" x14ac:dyDescent="0.15">
      <c r="A37" s="22"/>
      <c r="B37" s="35"/>
      <c r="C37" s="1132" t="s">
        <v>536</v>
      </c>
      <c r="D37" s="1132"/>
      <c r="E37" s="1133"/>
      <c r="F37" s="36">
        <v>1.21</v>
      </c>
      <c r="G37" s="37">
        <v>0.71</v>
      </c>
      <c r="H37" s="37">
        <v>1.52</v>
      </c>
      <c r="I37" s="37">
        <v>1.65</v>
      </c>
      <c r="J37" s="38">
        <v>0.94</v>
      </c>
      <c r="K37" s="22"/>
      <c r="L37" s="22"/>
      <c r="M37" s="22"/>
      <c r="N37" s="22"/>
      <c r="O37" s="22"/>
      <c r="P37" s="22"/>
    </row>
    <row r="38" spans="1:16" ht="39" customHeight="1" x14ac:dyDescent="0.15">
      <c r="A38" s="22"/>
      <c r="B38" s="35"/>
      <c r="C38" s="1132" t="s">
        <v>537</v>
      </c>
      <c r="D38" s="1132"/>
      <c r="E38" s="1133"/>
      <c r="F38" s="36">
        <v>1.35</v>
      </c>
      <c r="G38" s="37">
        <v>1.39</v>
      </c>
      <c r="H38" s="37">
        <v>1.17</v>
      </c>
      <c r="I38" s="37">
        <v>0.73</v>
      </c>
      <c r="J38" s="38">
        <v>0.82</v>
      </c>
      <c r="K38" s="22"/>
      <c r="L38" s="22"/>
      <c r="M38" s="22"/>
      <c r="N38" s="22"/>
      <c r="O38" s="22"/>
      <c r="P38" s="22"/>
    </row>
    <row r="39" spans="1:16" ht="39" customHeight="1" x14ac:dyDescent="0.15">
      <c r="A39" s="22"/>
      <c r="B39" s="35"/>
      <c r="C39" s="1132" t="s">
        <v>538</v>
      </c>
      <c r="D39" s="1132"/>
      <c r="E39" s="1133"/>
      <c r="F39" s="36">
        <v>0.18</v>
      </c>
      <c r="G39" s="37">
        <v>0.46</v>
      </c>
      <c r="H39" s="37">
        <v>0.62</v>
      </c>
      <c r="I39" s="37">
        <v>0.55000000000000004</v>
      </c>
      <c r="J39" s="38">
        <v>0.51</v>
      </c>
      <c r="K39" s="22"/>
      <c r="L39" s="22"/>
      <c r="M39" s="22"/>
      <c r="N39" s="22"/>
      <c r="O39" s="22"/>
      <c r="P39" s="22"/>
    </row>
    <row r="40" spans="1:16" ht="39" customHeight="1" x14ac:dyDescent="0.15">
      <c r="A40" s="22"/>
      <c r="B40" s="35"/>
      <c r="C40" s="1132" t="s">
        <v>539</v>
      </c>
      <c r="D40" s="1132"/>
      <c r="E40" s="1133"/>
      <c r="F40" s="36">
        <v>0.13</v>
      </c>
      <c r="G40" s="37">
        <v>0.28999999999999998</v>
      </c>
      <c r="H40" s="37">
        <v>0.15</v>
      </c>
      <c r="I40" s="37">
        <v>0.11</v>
      </c>
      <c r="J40" s="38">
        <v>0.2</v>
      </c>
      <c r="K40" s="22"/>
      <c r="L40" s="22"/>
      <c r="M40" s="22"/>
      <c r="N40" s="22"/>
      <c r="O40" s="22"/>
      <c r="P40" s="22"/>
    </row>
    <row r="41" spans="1:16" ht="39" customHeight="1" x14ac:dyDescent="0.15">
      <c r="A41" s="22"/>
      <c r="B41" s="35"/>
      <c r="C41" s="1132" t="s">
        <v>540</v>
      </c>
      <c r="D41" s="1132"/>
      <c r="E41" s="1133"/>
      <c r="F41" s="36">
        <v>0.16</v>
      </c>
      <c r="G41" s="37">
        <v>0.05</v>
      </c>
      <c r="H41" s="37">
        <v>0.12</v>
      </c>
      <c r="I41" s="37">
        <v>0.15</v>
      </c>
      <c r="J41" s="38">
        <v>0.18</v>
      </c>
      <c r="K41" s="22"/>
      <c r="L41" s="22"/>
      <c r="M41" s="22"/>
      <c r="N41" s="22"/>
      <c r="O41" s="22"/>
      <c r="P41" s="22"/>
    </row>
    <row r="42" spans="1:16" ht="39" customHeight="1" x14ac:dyDescent="0.15">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542</v>
      </c>
      <c r="D43" s="1134"/>
      <c r="E43" s="1135"/>
      <c r="F43" s="41">
        <v>0.02</v>
      </c>
      <c r="G43" s="42">
        <v>0.02</v>
      </c>
      <c r="H43" s="42">
        <v>0.04</v>
      </c>
      <c r="I43" s="42">
        <v>0.04</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mzpGKXi3gh1YSyz9Xj+Ibj6rsGFSsjvV3ql+nMyU9lbqH/6NKht9H/AhHMLiHhu796Ix0r/GtEe4mfUNEJCvg==" saltValue="GSWoxd+6P8aVZ8ClCVLk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4816</v>
      </c>
      <c r="L45" s="58">
        <v>4891</v>
      </c>
      <c r="M45" s="58">
        <v>4809</v>
      </c>
      <c r="N45" s="58">
        <v>4552</v>
      </c>
      <c r="O45" s="59">
        <v>4484</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15">
      <c r="A48" s="46"/>
      <c r="B48" s="1163"/>
      <c r="C48" s="1164"/>
      <c r="D48" s="60"/>
      <c r="E48" s="1140" t="s">
        <v>13</v>
      </c>
      <c r="F48" s="1140"/>
      <c r="G48" s="1140"/>
      <c r="H48" s="1140"/>
      <c r="I48" s="1140"/>
      <c r="J48" s="1141"/>
      <c r="K48" s="61">
        <v>818</v>
      </c>
      <c r="L48" s="62">
        <v>775</v>
      </c>
      <c r="M48" s="62">
        <v>767</v>
      </c>
      <c r="N48" s="62">
        <v>643</v>
      </c>
      <c r="O48" s="63">
        <v>594</v>
      </c>
      <c r="P48" s="46"/>
      <c r="Q48" s="46"/>
      <c r="R48" s="46"/>
      <c r="S48" s="46"/>
      <c r="T48" s="46"/>
      <c r="U48" s="46"/>
    </row>
    <row r="49" spans="1:21" ht="30.75" customHeight="1" x14ac:dyDescent="0.15">
      <c r="A49" s="46"/>
      <c r="B49" s="1163"/>
      <c r="C49" s="1164"/>
      <c r="D49" s="60"/>
      <c r="E49" s="1140" t="s">
        <v>14</v>
      </c>
      <c r="F49" s="1140"/>
      <c r="G49" s="1140"/>
      <c r="H49" s="1140"/>
      <c r="I49" s="1140"/>
      <c r="J49" s="1141"/>
      <c r="K49" s="61">
        <v>65</v>
      </c>
      <c r="L49" s="62">
        <v>56</v>
      </c>
      <c r="M49" s="62">
        <v>52</v>
      </c>
      <c r="N49" s="62">
        <v>62</v>
      </c>
      <c r="O49" s="63">
        <v>62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4865</v>
      </c>
      <c r="L52" s="62">
        <v>4824</v>
      </c>
      <c r="M52" s="62">
        <v>4687</v>
      </c>
      <c r="N52" s="62">
        <v>4465</v>
      </c>
      <c r="O52" s="63">
        <v>4401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834</v>
      </c>
      <c r="L53" s="67">
        <v>898</v>
      </c>
      <c r="M53" s="67">
        <v>941</v>
      </c>
      <c r="N53" s="67">
        <v>792</v>
      </c>
      <c r="O53" s="68">
        <v>739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BlHNWiI+Uq6HDsaZWCXPJUP8wb+SyQdQ0VWcmtRmBcd+Fm+DMeYQIZrMabXeSRdGRtrb6QlhWCs79kmNF2CCg==" saltValue="5skXruVO4vc46FSySO1Z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1" t="s">
        <v>30</v>
      </c>
      <c r="C41" s="1182"/>
      <c r="D41" s="103"/>
      <c r="E41" s="1183" t="s">
        <v>31</v>
      </c>
      <c r="F41" s="1183"/>
      <c r="G41" s="1183"/>
      <c r="H41" s="1184"/>
      <c r="I41" s="330">
        <v>45489</v>
      </c>
      <c r="J41" s="331">
        <v>44942</v>
      </c>
      <c r="K41" s="331">
        <v>41961</v>
      </c>
      <c r="L41" s="331">
        <v>38623</v>
      </c>
      <c r="M41" s="332">
        <v>34842</v>
      </c>
    </row>
    <row r="42" spans="2:13" ht="27.75" customHeight="1" x14ac:dyDescent="0.15">
      <c r="B42" s="1171"/>
      <c r="C42" s="1172"/>
      <c r="D42" s="104"/>
      <c r="E42" s="1175" t="s">
        <v>32</v>
      </c>
      <c r="F42" s="1175"/>
      <c r="G42" s="1175"/>
      <c r="H42" s="1176"/>
      <c r="I42" s="333">
        <v>386</v>
      </c>
      <c r="J42" s="334">
        <v>387</v>
      </c>
      <c r="K42" s="334">
        <v>420</v>
      </c>
      <c r="L42" s="334">
        <v>390</v>
      </c>
      <c r="M42" s="335">
        <v>391</v>
      </c>
    </row>
    <row r="43" spans="2:13" ht="27.75" customHeight="1" x14ac:dyDescent="0.15">
      <c r="B43" s="1171"/>
      <c r="C43" s="1172"/>
      <c r="D43" s="104"/>
      <c r="E43" s="1175" t="s">
        <v>33</v>
      </c>
      <c r="F43" s="1175"/>
      <c r="G43" s="1175"/>
      <c r="H43" s="1176"/>
      <c r="I43" s="333">
        <v>8549</v>
      </c>
      <c r="J43" s="334">
        <v>8381</v>
      </c>
      <c r="K43" s="334">
        <v>8006</v>
      </c>
      <c r="L43" s="334">
        <v>7397</v>
      </c>
      <c r="M43" s="335">
        <v>6690</v>
      </c>
    </row>
    <row r="44" spans="2:13" ht="27.75" customHeight="1" x14ac:dyDescent="0.15">
      <c r="B44" s="1171"/>
      <c r="C44" s="1172"/>
      <c r="D44" s="104"/>
      <c r="E44" s="1175" t="s">
        <v>34</v>
      </c>
      <c r="F44" s="1175"/>
      <c r="G44" s="1175"/>
      <c r="H44" s="1176"/>
      <c r="I44" s="333">
        <v>541</v>
      </c>
      <c r="J44" s="334">
        <v>467</v>
      </c>
      <c r="K44" s="334">
        <v>460</v>
      </c>
      <c r="L44" s="334">
        <v>616</v>
      </c>
      <c r="M44" s="335">
        <v>1053</v>
      </c>
    </row>
    <row r="45" spans="2:13" ht="27.75" customHeight="1" x14ac:dyDescent="0.15">
      <c r="B45" s="1171"/>
      <c r="C45" s="1172"/>
      <c r="D45" s="104"/>
      <c r="E45" s="1175" t="s">
        <v>35</v>
      </c>
      <c r="F45" s="1175"/>
      <c r="G45" s="1175"/>
      <c r="H45" s="1176"/>
      <c r="I45" s="333">
        <v>5882</v>
      </c>
      <c r="J45" s="334">
        <v>5585</v>
      </c>
      <c r="K45" s="334">
        <v>5461</v>
      </c>
      <c r="L45" s="334">
        <v>5449</v>
      </c>
      <c r="M45" s="335">
        <v>5411</v>
      </c>
    </row>
    <row r="46" spans="2:13" ht="27.75" customHeight="1" x14ac:dyDescent="0.15">
      <c r="B46" s="1171"/>
      <c r="C46" s="1172"/>
      <c r="D46" s="105"/>
      <c r="E46" s="1175" t="s">
        <v>36</v>
      </c>
      <c r="F46" s="1175"/>
      <c r="G46" s="1175"/>
      <c r="H46" s="1176"/>
      <c r="I46" s="333" t="s">
        <v>488</v>
      </c>
      <c r="J46" s="334" t="s">
        <v>488</v>
      </c>
      <c r="K46" s="334" t="s">
        <v>488</v>
      </c>
      <c r="L46" s="334" t="s">
        <v>488</v>
      </c>
      <c r="M46" s="335" t="s">
        <v>488</v>
      </c>
    </row>
    <row r="47" spans="2:13" ht="27.75" customHeight="1" x14ac:dyDescent="0.15">
      <c r="B47" s="1171"/>
      <c r="C47" s="1172"/>
      <c r="D47" s="106"/>
      <c r="E47" s="1185" t="s">
        <v>37</v>
      </c>
      <c r="F47" s="1186"/>
      <c r="G47" s="1186"/>
      <c r="H47" s="1187"/>
      <c r="I47" s="333" t="s">
        <v>488</v>
      </c>
      <c r="J47" s="334" t="s">
        <v>488</v>
      </c>
      <c r="K47" s="334" t="s">
        <v>488</v>
      </c>
      <c r="L47" s="334" t="s">
        <v>488</v>
      </c>
      <c r="M47" s="335" t="s">
        <v>488</v>
      </c>
    </row>
    <row r="48" spans="2:13" ht="27.75" customHeight="1" x14ac:dyDescent="0.15">
      <c r="B48" s="1171"/>
      <c r="C48" s="1172"/>
      <c r="D48" s="104"/>
      <c r="E48" s="1175" t="s">
        <v>38</v>
      </c>
      <c r="F48" s="1175"/>
      <c r="G48" s="1175"/>
      <c r="H48" s="1176"/>
      <c r="I48" s="333" t="s">
        <v>488</v>
      </c>
      <c r="J48" s="334" t="s">
        <v>488</v>
      </c>
      <c r="K48" s="334" t="s">
        <v>488</v>
      </c>
      <c r="L48" s="334" t="s">
        <v>488</v>
      </c>
      <c r="M48" s="335" t="s">
        <v>488</v>
      </c>
    </row>
    <row r="49" spans="2:13" ht="27.75" customHeight="1" x14ac:dyDescent="0.15">
      <c r="B49" s="1173"/>
      <c r="C49" s="1174"/>
      <c r="D49" s="104"/>
      <c r="E49" s="1175" t="s">
        <v>39</v>
      </c>
      <c r="F49" s="1175"/>
      <c r="G49" s="1175"/>
      <c r="H49" s="1176"/>
      <c r="I49" s="333" t="s">
        <v>488</v>
      </c>
      <c r="J49" s="334" t="s">
        <v>488</v>
      </c>
      <c r="K49" s="334" t="s">
        <v>488</v>
      </c>
      <c r="L49" s="334" t="s">
        <v>488</v>
      </c>
      <c r="M49" s="335" t="s">
        <v>488</v>
      </c>
    </row>
    <row r="50" spans="2:13" ht="27.75" customHeight="1" x14ac:dyDescent="0.15">
      <c r="B50" s="1169" t="s">
        <v>40</v>
      </c>
      <c r="C50" s="1170"/>
      <c r="D50" s="107"/>
      <c r="E50" s="1175" t="s">
        <v>41</v>
      </c>
      <c r="F50" s="1175"/>
      <c r="G50" s="1175"/>
      <c r="H50" s="1176"/>
      <c r="I50" s="333">
        <v>7814</v>
      </c>
      <c r="J50" s="334">
        <v>8640</v>
      </c>
      <c r="K50" s="334">
        <v>8509</v>
      </c>
      <c r="L50" s="334">
        <v>8010</v>
      </c>
      <c r="M50" s="335">
        <v>8133</v>
      </c>
    </row>
    <row r="51" spans="2:13" ht="27.75" customHeight="1" x14ac:dyDescent="0.15">
      <c r="B51" s="1171"/>
      <c r="C51" s="1172"/>
      <c r="D51" s="104"/>
      <c r="E51" s="1175" t="s">
        <v>42</v>
      </c>
      <c r="F51" s="1175"/>
      <c r="G51" s="1175"/>
      <c r="H51" s="1176"/>
      <c r="I51" s="333">
        <v>5985</v>
      </c>
      <c r="J51" s="334">
        <v>5814</v>
      </c>
      <c r="K51" s="334">
        <v>5437</v>
      </c>
      <c r="L51" s="334">
        <v>5414</v>
      </c>
      <c r="M51" s="335">
        <v>5781</v>
      </c>
    </row>
    <row r="52" spans="2:13" ht="27.75" customHeight="1" x14ac:dyDescent="0.15">
      <c r="B52" s="1173"/>
      <c r="C52" s="1174"/>
      <c r="D52" s="104"/>
      <c r="E52" s="1175" t="s">
        <v>43</v>
      </c>
      <c r="F52" s="1175"/>
      <c r="G52" s="1175"/>
      <c r="H52" s="1176"/>
      <c r="I52" s="333">
        <v>45215</v>
      </c>
      <c r="J52" s="334">
        <v>43565</v>
      </c>
      <c r="K52" s="334">
        <v>41070</v>
      </c>
      <c r="L52" s="334">
        <v>38139</v>
      </c>
      <c r="M52" s="335">
        <v>34848</v>
      </c>
    </row>
    <row r="53" spans="2:13" ht="27.75" customHeight="1" thickBot="1" x14ac:dyDescent="0.2">
      <c r="B53" s="1177" t="s">
        <v>19</v>
      </c>
      <c r="C53" s="1178"/>
      <c r="D53" s="108"/>
      <c r="E53" s="1179" t="s">
        <v>44</v>
      </c>
      <c r="F53" s="1179"/>
      <c r="G53" s="1179"/>
      <c r="H53" s="1180"/>
      <c r="I53" s="336">
        <v>1834</v>
      </c>
      <c r="J53" s="337">
        <v>1742</v>
      </c>
      <c r="K53" s="337">
        <v>1292</v>
      </c>
      <c r="L53" s="337">
        <v>911</v>
      </c>
      <c r="M53" s="338">
        <v>-377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1D2YGv6kp+qp6eGWX3AyTpjSBVvCACRs6qHxT3GAHGYcXuddvsrG6R5LIjnCKGvMh5VOoAowEjD4sxWJHJh4g==" saltValue="gpXwsZDNx88c8wLf49gG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3405</v>
      </c>
      <c r="G55" s="339">
        <v>3220</v>
      </c>
      <c r="H55" s="340">
        <v>3208</v>
      </c>
    </row>
    <row r="56" spans="2:8" ht="52.5" customHeight="1" x14ac:dyDescent="0.15">
      <c r="B56" s="120"/>
      <c r="C56" s="1198" t="s">
        <v>47</v>
      </c>
      <c r="D56" s="1198"/>
      <c r="E56" s="1199"/>
      <c r="F56" s="341">
        <v>791</v>
      </c>
      <c r="G56" s="341">
        <v>728</v>
      </c>
      <c r="H56" s="342">
        <v>648</v>
      </c>
    </row>
    <row r="57" spans="2:8" ht="53.25" customHeight="1" x14ac:dyDescent="0.15">
      <c r="B57" s="120"/>
      <c r="C57" s="1200" t="s">
        <v>48</v>
      </c>
      <c r="D57" s="1200"/>
      <c r="E57" s="1201"/>
      <c r="F57" s="343">
        <v>6016</v>
      </c>
      <c r="G57" s="343">
        <v>5903</v>
      </c>
      <c r="H57" s="344">
        <v>5847</v>
      </c>
    </row>
    <row r="58" spans="2:8" ht="45.75" customHeight="1" x14ac:dyDescent="0.15">
      <c r="B58" s="121"/>
      <c r="C58" s="1188" t="s">
        <v>570</v>
      </c>
      <c r="D58" s="1189"/>
      <c r="E58" s="1190"/>
      <c r="F58" s="345">
        <v>2566</v>
      </c>
      <c r="G58" s="345">
        <v>2506</v>
      </c>
      <c r="H58" s="346">
        <v>2344</v>
      </c>
    </row>
    <row r="59" spans="2:8" ht="45.75" customHeight="1" x14ac:dyDescent="0.15">
      <c r="B59" s="121"/>
      <c r="C59" s="1188" t="s">
        <v>571</v>
      </c>
      <c r="D59" s="1189"/>
      <c r="E59" s="1190"/>
      <c r="F59" s="345">
        <v>1740</v>
      </c>
      <c r="G59" s="345">
        <v>1843</v>
      </c>
      <c r="H59" s="346">
        <v>1948</v>
      </c>
    </row>
    <row r="60" spans="2:8" ht="45.75" customHeight="1" x14ac:dyDescent="0.15">
      <c r="B60" s="121"/>
      <c r="C60" s="1188" t="s">
        <v>572</v>
      </c>
      <c r="D60" s="1189"/>
      <c r="E60" s="1190"/>
      <c r="F60" s="345">
        <v>667</v>
      </c>
      <c r="G60" s="345">
        <v>657</v>
      </c>
      <c r="H60" s="346">
        <v>712</v>
      </c>
    </row>
    <row r="61" spans="2:8" ht="45.75" customHeight="1" x14ac:dyDescent="0.15">
      <c r="B61" s="121"/>
      <c r="C61" s="1188" t="s">
        <v>573</v>
      </c>
      <c r="D61" s="1189"/>
      <c r="E61" s="1190"/>
      <c r="F61" s="345">
        <v>598</v>
      </c>
      <c r="G61" s="345">
        <v>573</v>
      </c>
      <c r="H61" s="346">
        <v>547</v>
      </c>
    </row>
    <row r="62" spans="2:8" ht="45.75" customHeight="1" thickBot="1" x14ac:dyDescent="0.2">
      <c r="B62" s="122"/>
      <c r="C62" s="1191" t="s">
        <v>574</v>
      </c>
      <c r="D62" s="1192"/>
      <c r="E62" s="1193"/>
      <c r="F62" s="347">
        <v>55</v>
      </c>
      <c r="G62" s="347">
        <v>72</v>
      </c>
      <c r="H62" s="348">
        <v>85</v>
      </c>
    </row>
    <row r="63" spans="2:8" ht="52.5" customHeight="1" thickBot="1" x14ac:dyDescent="0.2">
      <c r="B63" s="123"/>
      <c r="C63" s="1194" t="s">
        <v>49</v>
      </c>
      <c r="D63" s="1194"/>
      <c r="E63" s="1195"/>
      <c r="F63" s="349">
        <v>10211</v>
      </c>
      <c r="G63" s="349">
        <v>9852</v>
      </c>
      <c r="H63" s="350">
        <v>9703</v>
      </c>
    </row>
    <row r="64" spans="2:8" x14ac:dyDescent="0.15"/>
  </sheetData>
  <sheetProtection algorithmName="SHA-512" hashValue="C3cAwQ8Q7/NSqji7nO1MBQW+ohnrhSA8uWiNaXhD7s1WoPYJiE2XH/Z6TL5n54mBeyFP6IAfO42+zNA1MBEpdQ==" saltValue="3k7/OUr+i8TFOyfGt6Ei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40700</v>
      </c>
      <c r="E3" s="142"/>
      <c r="F3" s="143">
        <v>44161</v>
      </c>
      <c r="G3" s="144"/>
      <c r="H3" s="145"/>
    </row>
    <row r="4" spans="1:8" x14ac:dyDescent="0.15">
      <c r="A4" s="146"/>
      <c r="B4" s="147"/>
      <c r="C4" s="148"/>
      <c r="D4" s="149">
        <v>27163</v>
      </c>
      <c r="E4" s="150"/>
      <c r="F4" s="151">
        <v>23644</v>
      </c>
      <c r="G4" s="152"/>
      <c r="H4" s="153"/>
    </row>
    <row r="5" spans="1:8" x14ac:dyDescent="0.15">
      <c r="A5" s="134" t="s">
        <v>521</v>
      </c>
      <c r="B5" s="139"/>
      <c r="C5" s="140"/>
      <c r="D5" s="141">
        <v>34809</v>
      </c>
      <c r="E5" s="142"/>
      <c r="F5" s="143">
        <v>43955</v>
      </c>
      <c r="G5" s="144"/>
      <c r="H5" s="145"/>
    </row>
    <row r="6" spans="1:8" x14ac:dyDescent="0.15">
      <c r="A6" s="146"/>
      <c r="B6" s="147"/>
      <c r="C6" s="148"/>
      <c r="D6" s="149">
        <v>24996</v>
      </c>
      <c r="E6" s="150"/>
      <c r="F6" s="151">
        <v>21318</v>
      </c>
      <c r="G6" s="152"/>
      <c r="H6" s="153"/>
    </row>
    <row r="7" spans="1:8" x14ac:dyDescent="0.15">
      <c r="A7" s="134" t="s">
        <v>522</v>
      </c>
      <c r="B7" s="139"/>
      <c r="C7" s="140"/>
      <c r="D7" s="141">
        <v>21399</v>
      </c>
      <c r="E7" s="142"/>
      <c r="F7" s="143">
        <v>41921</v>
      </c>
      <c r="G7" s="144"/>
      <c r="H7" s="145"/>
    </row>
    <row r="8" spans="1:8" x14ac:dyDescent="0.15">
      <c r="A8" s="146"/>
      <c r="B8" s="147"/>
      <c r="C8" s="148"/>
      <c r="D8" s="149">
        <v>15372</v>
      </c>
      <c r="E8" s="150"/>
      <c r="F8" s="151">
        <v>21655</v>
      </c>
      <c r="G8" s="152"/>
      <c r="H8" s="153"/>
    </row>
    <row r="9" spans="1:8" x14ac:dyDescent="0.15">
      <c r="A9" s="134" t="s">
        <v>523</v>
      </c>
      <c r="B9" s="139"/>
      <c r="C9" s="140"/>
      <c r="D9" s="141">
        <v>20400</v>
      </c>
      <c r="E9" s="142"/>
      <c r="F9" s="143">
        <v>44585</v>
      </c>
      <c r="G9" s="144"/>
      <c r="H9" s="145"/>
    </row>
    <row r="10" spans="1:8" x14ac:dyDescent="0.15">
      <c r="A10" s="146"/>
      <c r="B10" s="147"/>
      <c r="C10" s="148"/>
      <c r="D10" s="149">
        <v>15337</v>
      </c>
      <c r="E10" s="150"/>
      <c r="F10" s="151">
        <v>23077</v>
      </c>
      <c r="G10" s="152"/>
      <c r="H10" s="153"/>
    </row>
    <row r="11" spans="1:8" x14ac:dyDescent="0.15">
      <c r="A11" s="134" t="s">
        <v>524</v>
      </c>
      <c r="B11" s="139"/>
      <c r="C11" s="140"/>
      <c r="D11" s="141">
        <v>15604</v>
      </c>
      <c r="E11" s="142"/>
      <c r="F11" s="143">
        <v>49779</v>
      </c>
      <c r="G11" s="144"/>
      <c r="H11" s="145"/>
    </row>
    <row r="12" spans="1:8" x14ac:dyDescent="0.15">
      <c r="A12" s="146"/>
      <c r="B12" s="147"/>
      <c r="C12" s="154"/>
      <c r="D12" s="149">
        <v>12573</v>
      </c>
      <c r="E12" s="150"/>
      <c r="F12" s="151">
        <v>28921</v>
      </c>
      <c r="G12" s="152"/>
      <c r="H12" s="153"/>
    </row>
    <row r="13" spans="1:8" x14ac:dyDescent="0.15">
      <c r="A13" s="134"/>
      <c r="B13" s="139"/>
      <c r="C13" s="140"/>
      <c r="D13" s="141">
        <v>26582</v>
      </c>
      <c r="E13" s="142"/>
      <c r="F13" s="143">
        <v>44880</v>
      </c>
      <c r="G13" s="155"/>
      <c r="H13" s="145"/>
    </row>
    <row r="14" spans="1:8" x14ac:dyDescent="0.15">
      <c r="A14" s="146"/>
      <c r="B14" s="147"/>
      <c r="C14" s="148"/>
      <c r="D14" s="149">
        <v>19088</v>
      </c>
      <c r="E14" s="150"/>
      <c r="F14" s="151">
        <v>23723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7.43</v>
      </c>
      <c r="C19" s="156">
        <f>ROUND(VALUE(SUBSTITUTE(実質収支比率等に係る経年分析!G$48,"▲","-")),2)</f>
        <v>9.57</v>
      </c>
      <c r="D19" s="156">
        <f>ROUND(VALUE(SUBSTITUTE(実質収支比率等に係る経年分析!H$48,"▲","-")),2)</f>
        <v>9.34</v>
      </c>
      <c r="E19" s="156">
        <f>ROUND(VALUE(SUBSTITUTE(実質収支比率等に係る経年分析!I$48,"▲","-")),2)</f>
        <v>8.42</v>
      </c>
      <c r="F19" s="156">
        <f>ROUND(VALUE(SUBSTITUTE(実質収支比率等に係る経年分析!J$48,"▲","-")),2)</f>
        <v>9.07</v>
      </c>
    </row>
    <row r="20" spans="1:11" x14ac:dyDescent="0.15">
      <c r="A20" s="156" t="s">
        <v>53</v>
      </c>
      <c r="B20" s="156">
        <f>ROUND(VALUE(SUBSTITUTE(実質収支比率等に係る経年分析!F$47,"▲","-")),2)</f>
        <v>10.65</v>
      </c>
      <c r="C20" s="156">
        <f>ROUND(VALUE(SUBSTITUTE(実質収支比率等に係る経年分析!G$47,"▲","-")),2)</f>
        <v>11.96</v>
      </c>
      <c r="D20" s="156">
        <f>ROUND(VALUE(SUBSTITUTE(実質収支比率等に係る経年分析!H$47,"▲","-")),2)</f>
        <v>13.51</v>
      </c>
      <c r="E20" s="156">
        <f>ROUND(VALUE(SUBSTITUTE(実質収支比率等に係る経年分析!I$47,"▲","-")),2)</f>
        <v>12.5</v>
      </c>
      <c r="F20" s="156">
        <f>ROUND(VALUE(SUBSTITUTE(実質収支比率等に係る経年分析!J$47,"▲","-")),2)</f>
        <v>12.13</v>
      </c>
    </row>
    <row r="21" spans="1:11" x14ac:dyDescent="0.15">
      <c r="A21" s="156" t="s">
        <v>54</v>
      </c>
      <c r="B21" s="156">
        <f>IF(ISNUMBER(VALUE(SUBSTITUTE(実質収支比率等に係る経年分析!F$49,"▲","-"))),ROUND(VALUE(SUBSTITUTE(実質収支比率等に係る経年分析!F$49,"▲","-")),2),NA())</f>
        <v>0.11</v>
      </c>
      <c r="C21" s="156">
        <f>IF(ISNUMBER(VALUE(SUBSTITUTE(実質収支比率等に係る経年分析!G$49,"▲","-"))),ROUND(VALUE(SUBSTITUTE(実質収支比率等に係る経年分析!G$49,"▲","-")),2),NA())</f>
        <v>4.22</v>
      </c>
      <c r="D21" s="156">
        <f>IF(ISNUMBER(VALUE(SUBSTITUTE(実質収支比率等に係る経年分析!H$49,"▲","-"))),ROUND(VALUE(SUBSTITUTE(実質収支比率等に係る経年分析!H$49,"▲","-")),2),NA())</f>
        <v>0.71</v>
      </c>
      <c r="E21" s="156">
        <f>IF(ISNUMBER(VALUE(SUBSTITUTE(実質収支比率等に係る経年分析!I$49,"▲","-"))),ROUND(VALUE(SUBSTITUTE(実質収支比率等に係る経年分析!I$49,"▲","-")),2),NA())</f>
        <v>-1.43</v>
      </c>
      <c r="F21" s="156">
        <f>IF(ISNUMBER(VALUE(SUBSTITUTE(実質収支比率等に係る経年分析!J$49,"▲","-"))),ROUND(VALUE(SUBSTITUTE(実質収支比率等に係る経年分析!J$49,"▲","-")),2),NA())</f>
        <v>0.82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農業集落排水事業特別会計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0.18</v>
      </c>
    </row>
    <row r="30" spans="1:11" x14ac:dyDescent="0.15">
      <c r="A30" s="157" t="str">
        <f>IF(連結実質赤字比率に係る赤字・黒字の構成分析!C$40="",NA(),連結実質赤字比率に係る赤字・黒字の構成分析!C$40)</f>
        <v>広田中央特定土地区画整理事業特別会計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0.28999999999999998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v>
      </c>
    </row>
    <row r="31" spans="1:11" x14ac:dyDescent="0.15">
      <c r="A31" s="157" t="str">
        <f>IF(連結実質赤字比率に係る赤字・黒字の構成分析!C$39="",NA(),連結実質赤字比率に係る赤字・黒字の構成分析!C$39)</f>
        <v>北新宿第二土地区画整理事業特別会計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0.62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0.55000000000000004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0.51</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1.39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1.17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0.82</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0.94</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6.31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6.48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6.66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5.6</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4.6500000000000004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5.0999999999999996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5.82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6.63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6.35</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8.81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8.56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7.75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8.34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4865</v>
      </c>
      <c r="E42" s="158"/>
      <c r="F42" s="158"/>
      <c r="G42" s="158">
        <f>'実質公債費比率（分子）の構造'!L$52</f>
        <v>4824</v>
      </c>
      <c r="H42" s="158"/>
      <c r="I42" s="158"/>
      <c r="J42" s="158">
        <f>'実質公債費比率（分子）の構造'!M$52</f>
        <v>4687</v>
      </c>
      <c r="K42" s="158"/>
      <c r="L42" s="158"/>
      <c r="M42" s="158">
        <f>'実質公債費比率（分子）の構造'!N$52</f>
        <v>4465</v>
      </c>
      <c r="N42" s="158"/>
      <c r="O42" s="158"/>
      <c r="P42" s="158">
        <f>'実質公債費比率（分子）の構造'!O$52</f>
        <v>4401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65</v>
      </c>
      <c r="C45" s="158"/>
      <c r="D45" s="158"/>
      <c r="E45" s="158">
        <f>'実質公債費比率（分子）の構造'!L$49</f>
        <v>56</v>
      </c>
      <c r="F45" s="158"/>
      <c r="G45" s="158"/>
      <c r="H45" s="158">
        <f>'実質公債費比率（分子）の構造'!M$49</f>
        <v>52</v>
      </c>
      <c r="I45" s="158"/>
      <c r="J45" s="158"/>
      <c r="K45" s="158">
        <f>'実質公債費比率（分子）の構造'!N$49</f>
        <v>62</v>
      </c>
      <c r="L45" s="158"/>
      <c r="M45" s="158"/>
      <c r="N45" s="158">
        <f>'実質公債費比率（分子）の構造'!O$49</f>
        <v>62</v>
      </c>
      <c r="O45" s="158"/>
      <c r="P45" s="158"/>
    </row>
    <row r="46" spans="1:16" x14ac:dyDescent="0.15">
      <c r="A46" s="158" t="s">
        <v>64</v>
      </c>
      <c r="B46" s="158">
        <f>'実質公債費比率（分子）の構造'!K$48</f>
        <v>818</v>
      </c>
      <c r="C46" s="158"/>
      <c r="D46" s="158"/>
      <c r="E46" s="158">
        <f>'実質公債費比率（分子）の構造'!L$48</f>
        <v>775</v>
      </c>
      <c r="F46" s="158"/>
      <c r="G46" s="158"/>
      <c r="H46" s="158">
        <f>'実質公債費比率（分子）の構造'!M$48</f>
        <v>767</v>
      </c>
      <c r="I46" s="158"/>
      <c r="J46" s="158"/>
      <c r="K46" s="158">
        <f>'実質公債費比率（分子）の構造'!N$48</f>
        <v>643</v>
      </c>
      <c r="L46" s="158"/>
      <c r="M46" s="158"/>
      <c r="N46" s="158">
        <f>'実質公債費比率（分子）の構造'!O$48</f>
        <v>594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4816</v>
      </c>
      <c r="C49" s="158"/>
      <c r="D49" s="158"/>
      <c r="E49" s="158">
        <f>'実質公債費比率（分子）の構造'!L$45</f>
        <v>4891</v>
      </c>
      <c r="F49" s="158"/>
      <c r="G49" s="158"/>
      <c r="H49" s="158">
        <f>'実質公債費比率（分子）の構造'!M$45</f>
        <v>4809</v>
      </c>
      <c r="I49" s="158"/>
      <c r="J49" s="158"/>
      <c r="K49" s="158">
        <f>'実質公債費比率（分子）の構造'!N$45</f>
        <v>4552</v>
      </c>
      <c r="L49" s="158"/>
      <c r="M49" s="158"/>
      <c r="N49" s="158">
        <f>'実質公債費比率（分子）の構造'!O$45</f>
        <v>4484</v>
      </c>
      <c r="O49" s="158"/>
      <c r="P49" s="158"/>
    </row>
    <row r="50" spans="1:16" x14ac:dyDescent="0.15">
      <c r="A50" s="158" t="s">
        <v>67</v>
      </c>
      <c r="B50" s="158" t="e">
        <f>NA()</f>
        <v>#N/A</v>
      </c>
      <c r="C50" s="158">
        <f>IF(ISNUMBER('実質公債費比率（分子）の構造'!K$53),'実質公債費比率（分子）の構造'!K$53,NA())</f>
        <v>834</v>
      </c>
      <c r="D50" s="158" t="e">
        <f>NA()</f>
        <v>#N/A</v>
      </c>
      <c r="E50" s="158" t="e">
        <f>NA()</f>
        <v>#N/A</v>
      </c>
      <c r="F50" s="158">
        <f>IF(ISNUMBER('実質公債費比率（分子）の構造'!L$53),'実質公債費比率（分子）の構造'!L$53,NA())</f>
        <v>898</v>
      </c>
      <c r="G50" s="158" t="e">
        <f>NA()</f>
        <v>#N/A</v>
      </c>
      <c r="H50" s="158" t="e">
        <f>NA()</f>
        <v>#N/A</v>
      </c>
      <c r="I50" s="158">
        <f>IF(ISNUMBER('実質公債費比率（分子）の構造'!M$53),'実質公債費比率（分子）の構造'!M$53,NA())</f>
        <v>941</v>
      </c>
      <c r="J50" s="158" t="e">
        <f>NA()</f>
        <v>#N/A</v>
      </c>
      <c r="K50" s="158" t="e">
        <f>NA()</f>
        <v>#N/A</v>
      </c>
      <c r="L50" s="158">
        <f>IF(ISNUMBER('実質公債費比率（分子）の構造'!N$53),'実質公債費比率（分子）の構造'!N$53,NA())</f>
        <v>792</v>
      </c>
      <c r="M50" s="158" t="e">
        <f>NA()</f>
        <v>#N/A</v>
      </c>
      <c r="N50" s="158" t="e">
        <f>NA()</f>
        <v>#N/A</v>
      </c>
      <c r="O50" s="158">
        <f>IF(ISNUMBER('実質公債費比率（分子）の構造'!O$53),'実質公債費比率（分子）の構造'!O$53,NA())</f>
        <v>739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45215</v>
      </c>
      <c r="E56" s="157"/>
      <c r="F56" s="157"/>
      <c r="G56" s="157">
        <f>'将来負担比率（分子）の構造'!J$52</f>
        <v>43565</v>
      </c>
      <c r="H56" s="157"/>
      <c r="I56" s="157"/>
      <c r="J56" s="157">
        <f>'将来負担比率（分子）の構造'!K$52</f>
        <v>41070</v>
      </c>
      <c r="K56" s="157"/>
      <c r="L56" s="157"/>
      <c r="M56" s="157">
        <f>'将来負担比率（分子）の構造'!L$52</f>
        <v>38139</v>
      </c>
      <c r="N56" s="157"/>
      <c r="O56" s="157"/>
      <c r="P56" s="157">
        <f>'将来負担比率（分子）の構造'!M$52</f>
        <v>34848</v>
      </c>
    </row>
    <row r="57" spans="1:16" x14ac:dyDescent="0.15">
      <c r="A57" s="157" t="s">
        <v>42</v>
      </c>
      <c r="B57" s="157"/>
      <c r="C57" s="157"/>
      <c r="D57" s="157">
        <f>'将来負担比率（分子）の構造'!I$51</f>
        <v>5985</v>
      </c>
      <c r="E57" s="157"/>
      <c r="F57" s="157"/>
      <c r="G57" s="157">
        <f>'将来負担比率（分子）の構造'!J$51</f>
        <v>5814</v>
      </c>
      <c r="H57" s="157"/>
      <c r="I57" s="157"/>
      <c r="J57" s="157">
        <f>'将来負担比率（分子）の構造'!K$51</f>
        <v>5437</v>
      </c>
      <c r="K57" s="157"/>
      <c r="L57" s="157"/>
      <c r="M57" s="157">
        <f>'将来負担比率（分子）の構造'!L$51</f>
        <v>5414</v>
      </c>
      <c r="N57" s="157"/>
      <c r="O57" s="157"/>
      <c r="P57" s="157">
        <f>'将来負担比率（分子）の構造'!M$51</f>
        <v>5781</v>
      </c>
    </row>
    <row r="58" spans="1:16" x14ac:dyDescent="0.15">
      <c r="A58" s="157" t="s">
        <v>41</v>
      </c>
      <c r="B58" s="157"/>
      <c r="C58" s="157"/>
      <c r="D58" s="157">
        <f>'将来負担比率（分子）の構造'!I$50</f>
        <v>7814</v>
      </c>
      <c r="E58" s="157"/>
      <c r="F58" s="157"/>
      <c r="G58" s="157">
        <f>'将来負担比率（分子）の構造'!J$50</f>
        <v>8640</v>
      </c>
      <c r="H58" s="157"/>
      <c r="I58" s="157"/>
      <c r="J58" s="157">
        <f>'将来負担比率（分子）の構造'!K$50</f>
        <v>8509</v>
      </c>
      <c r="K58" s="157"/>
      <c r="L58" s="157"/>
      <c r="M58" s="157">
        <f>'将来負担比率（分子）の構造'!L$50</f>
        <v>8010</v>
      </c>
      <c r="N58" s="157"/>
      <c r="O58" s="157"/>
      <c r="P58" s="157">
        <f>'将来負担比率（分子）の構造'!M$50</f>
        <v>8133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5882</v>
      </c>
      <c r="C62" s="157"/>
      <c r="D62" s="157"/>
      <c r="E62" s="157">
        <f>'将来負担比率（分子）の構造'!J$45</f>
        <v>5585</v>
      </c>
      <c r="F62" s="157"/>
      <c r="G62" s="157"/>
      <c r="H62" s="157">
        <f>'将来負担比率（分子）の構造'!K$45</f>
        <v>5461</v>
      </c>
      <c r="I62" s="157"/>
      <c r="J62" s="157"/>
      <c r="K62" s="157">
        <f>'将来負担比率（分子）の構造'!L$45</f>
        <v>5449</v>
      </c>
      <c r="L62" s="157"/>
      <c r="M62" s="157"/>
      <c r="N62" s="157">
        <f>'将来負担比率（分子）の構造'!M$45</f>
        <v>5411</v>
      </c>
      <c r="O62" s="157"/>
      <c r="P62" s="157"/>
    </row>
    <row r="63" spans="1:16" x14ac:dyDescent="0.15">
      <c r="A63" s="157" t="s">
        <v>34</v>
      </c>
      <c r="B63" s="157">
        <f>'将来負担比率（分子）の構造'!I$44</f>
        <v>541</v>
      </c>
      <c r="C63" s="157"/>
      <c r="D63" s="157"/>
      <c r="E63" s="157">
        <f>'将来負担比率（分子）の構造'!J$44</f>
        <v>467</v>
      </c>
      <c r="F63" s="157"/>
      <c r="G63" s="157"/>
      <c r="H63" s="157">
        <f>'将来負担比率（分子）の構造'!K$44</f>
        <v>460</v>
      </c>
      <c r="I63" s="157"/>
      <c r="J63" s="157"/>
      <c r="K63" s="157">
        <f>'将来負担比率（分子）の構造'!L$44</f>
        <v>616</v>
      </c>
      <c r="L63" s="157"/>
      <c r="M63" s="157"/>
      <c r="N63" s="157">
        <f>'将来負担比率（分子）の構造'!M$44</f>
        <v>1053</v>
      </c>
      <c r="O63" s="157"/>
      <c r="P63" s="157"/>
    </row>
    <row r="64" spans="1:16" x14ac:dyDescent="0.15">
      <c r="A64" s="157" t="s">
        <v>33</v>
      </c>
      <c r="B64" s="157">
        <f>'将来負担比率（分子）の構造'!I$43</f>
        <v>8549</v>
      </c>
      <c r="C64" s="157"/>
      <c r="D64" s="157"/>
      <c r="E64" s="157">
        <f>'将来負担比率（分子）の構造'!J$43</f>
        <v>8381</v>
      </c>
      <c r="F64" s="157"/>
      <c r="G64" s="157"/>
      <c r="H64" s="157">
        <f>'将来負担比率（分子）の構造'!K$43</f>
        <v>8006</v>
      </c>
      <c r="I64" s="157"/>
      <c r="J64" s="157"/>
      <c r="K64" s="157">
        <f>'将来負担比率（分子）の構造'!L$43</f>
        <v>7397</v>
      </c>
      <c r="L64" s="157"/>
      <c r="M64" s="157"/>
      <c r="N64" s="157">
        <f>'将来負担比率（分子）の構造'!M$43</f>
        <v>6690</v>
      </c>
      <c r="O64" s="157"/>
      <c r="P64" s="157"/>
    </row>
    <row r="65" spans="1:16" x14ac:dyDescent="0.15">
      <c r="A65" s="157" t="s">
        <v>32</v>
      </c>
      <c r="B65" s="157">
        <f>'将来負担比率（分子）の構造'!I$42</f>
        <v>386</v>
      </c>
      <c r="C65" s="157"/>
      <c r="D65" s="157"/>
      <c r="E65" s="157">
        <f>'将来負担比率（分子）の構造'!J$42</f>
        <v>387</v>
      </c>
      <c r="F65" s="157"/>
      <c r="G65" s="157"/>
      <c r="H65" s="157">
        <f>'将来負担比率（分子）の構造'!K$42</f>
        <v>420</v>
      </c>
      <c r="I65" s="157"/>
      <c r="J65" s="157"/>
      <c r="K65" s="157">
        <f>'将来負担比率（分子）の構造'!L$42</f>
        <v>390</v>
      </c>
      <c r="L65" s="157"/>
      <c r="M65" s="157"/>
      <c r="N65" s="157">
        <f>'将来負担比率（分子）の構造'!M$42</f>
        <v>391</v>
      </c>
      <c r="O65" s="157"/>
      <c r="P65" s="157"/>
    </row>
    <row r="66" spans="1:16" x14ac:dyDescent="0.15">
      <c r="A66" s="157" t="s">
        <v>31</v>
      </c>
      <c r="B66" s="157">
        <f>'将来負担比率（分子）の構造'!I$41</f>
        <v>45489</v>
      </c>
      <c r="C66" s="157"/>
      <c r="D66" s="157"/>
      <c r="E66" s="157">
        <f>'将来負担比率（分子）の構造'!J$41</f>
        <v>44942</v>
      </c>
      <c r="F66" s="157"/>
      <c r="G66" s="157"/>
      <c r="H66" s="157">
        <f>'将来負担比率（分子）の構造'!K$41</f>
        <v>41961</v>
      </c>
      <c r="I66" s="157"/>
      <c r="J66" s="157"/>
      <c r="K66" s="157">
        <f>'将来負担比率（分子）の構造'!L$41</f>
        <v>38623</v>
      </c>
      <c r="L66" s="157"/>
      <c r="M66" s="157"/>
      <c r="N66" s="157">
        <f>'将来負担比率（分子）の構造'!M$41</f>
        <v>34842</v>
      </c>
      <c r="O66" s="157"/>
      <c r="P66" s="157"/>
    </row>
    <row r="67" spans="1:16" x14ac:dyDescent="0.15">
      <c r="A67" s="157" t="s">
        <v>71</v>
      </c>
      <c r="B67" s="157" t="e">
        <f>NA()</f>
        <v>#N/A</v>
      </c>
      <c r="C67" s="157">
        <f>IF(ISNUMBER('将来負担比率（分子）の構造'!I$53), IF('将来負担比率（分子）の構造'!I$53 &lt; 0, 0, '将来負担比率（分子）の構造'!I$53), NA())</f>
        <v>1834</v>
      </c>
      <c r="D67" s="157" t="e">
        <f>NA()</f>
        <v>#N/A</v>
      </c>
      <c r="E67" s="157" t="e">
        <f>NA()</f>
        <v>#N/A</v>
      </c>
      <c r="F67" s="157">
        <f>IF(ISNUMBER('将来負担比率（分子）の構造'!J$53), IF('将来負担比率（分子）の構造'!J$53 &lt; 0, 0, '将来負担比率（分子）の構造'!J$53), NA())</f>
        <v>1742</v>
      </c>
      <c r="G67" s="157" t="e">
        <f>NA()</f>
        <v>#N/A</v>
      </c>
      <c r="H67" s="157" t="e">
        <f>NA()</f>
        <v>#N/A</v>
      </c>
      <c r="I67" s="157">
        <f>IF(ISNUMBER('将来負担比率（分子）の構造'!K$53), IF('将来負担比率（分子）の構造'!K$53 &lt; 0, 0, '将来負担比率（分子）の構造'!K$53), NA())</f>
        <v>1292</v>
      </c>
      <c r="J67" s="157" t="e">
        <f>NA()</f>
        <v>#N/A</v>
      </c>
      <c r="K67" s="157" t="e">
        <f>NA()</f>
        <v>#N/A</v>
      </c>
      <c r="L67" s="157">
        <f>IF(ISNUMBER('将来負担比率（分子）の構造'!L$53), IF('将来負担比率（分子）の構造'!L$53 &lt; 0, 0, '将来負担比率（分子）の構造'!L$53), NA())</f>
        <v>911</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3405</v>
      </c>
      <c r="C72" s="161">
        <f>基金残高に係る経年分析!G55</f>
        <v>3220</v>
      </c>
      <c r="D72" s="161">
        <f>基金残高に係る経年分析!H55</f>
        <v>3208</v>
      </c>
    </row>
    <row r="73" spans="1:16" x14ac:dyDescent="0.15">
      <c r="A73" s="160" t="s">
        <v>74</v>
      </c>
      <c r="B73" s="161">
        <f>基金残高に係る経年分析!F56</f>
        <v>791</v>
      </c>
      <c r="C73" s="161">
        <f>基金残高に係る経年分析!G56</f>
        <v>728</v>
      </c>
      <c r="D73" s="161">
        <f>基金残高に係る経年分析!H56</f>
        <v>648</v>
      </c>
    </row>
    <row r="74" spans="1:16" x14ac:dyDescent="0.15">
      <c r="A74" s="160" t="s">
        <v>75</v>
      </c>
      <c r="B74" s="161">
        <f>基金残高に係る経年分析!F57</f>
        <v>6016</v>
      </c>
      <c r="C74" s="161">
        <f>基金残高に係る経年分析!G57</f>
        <v>5903</v>
      </c>
      <c r="D74" s="161">
        <f>基金残高に係る経年分析!H57</f>
        <v>5847</v>
      </c>
    </row>
  </sheetData>
  <sheetProtection algorithmName="SHA-512" hashValue="oS0cnBpgV+2Pg4INEHt9SYB/IB9iy0RJPrUgPZCsxX93mdKbxVGknboMa7e4UpJxP2Cyzf5FbYHPhR9Oi+iAVg==" saltValue="LPwDxJpKrfNus65Q8vd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15156647</v>
      </c>
      <c r="S5" s="664"/>
      <c r="T5" s="664"/>
      <c r="U5" s="664"/>
      <c r="V5" s="664"/>
      <c r="W5" s="664"/>
      <c r="X5" s="664"/>
      <c r="Y5" s="689"/>
      <c r="Z5" s="702">
        <v>33.299999999999997</v>
      </c>
      <c r="AA5" s="702"/>
      <c r="AB5" s="702"/>
      <c r="AC5" s="702"/>
      <c r="AD5" s="703">
        <v>14413175</v>
      </c>
      <c r="AE5" s="703"/>
      <c r="AF5" s="703"/>
      <c r="AG5" s="703"/>
      <c r="AH5" s="703"/>
      <c r="AI5" s="703"/>
      <c r="AJ5" s="703"/>
      <c r="AK5" s="703"/>
      <c r="AL5" s="690">
        <v>53.1</v>
      </c>
      <c r="AM5" s="672"/>
      <c r="AN5" s="672"/>
      <c r="AO5" s="691"/>
      <c r="AP5" s="666" t="s">
        <v>216</v>
      </c>
      <c r="AQ5" s="667"/>
      <c r="AR5" s="667"/>
      <c r="AS5" s="667"/>
      <c r="AT5" s="667"/>
      <c r="AU5" s="667"/>
      <c r="AV5" s="667"/>
      <c r="AW5" s="667"/>
      <c r="AX5" s="667"/>
      <c r="AY5" s="667"/>
      <c r="AZ5" s="667"/>
      <c r="BA5" s="667"/>
      <c r="BB5" s="667"/>
      <c r="BC5" s="667"/>
      <c r="BD5" s="667"/>
      <c r="BE5" s="667"/>
      <c r="BF5" s="668"/>
      <c r="BG5" s="608">
        <v>14413175</v>
      </c>
      <c r="BH5" s="609"/>
      <c r="BI5" s="609"/>
      <c r="BJ5" s="609"/>
      <c r="BK5" s="609"/>
      <c r="BL5" s="609"/>
      <c r="BM5" s="609"/>
      <c r="BN5" s="610"/>
      <c r="BO5" s="646">
        <v>95.1</v>
      </c>
      <c r="BP5" s="646"/>
      <c r="BQ5" s="646"/>
      <c r="BR5" s="646"/>
      <c r="BS5" s="647">
        <v>151839</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339974</v>
      </c>
      <c r="S6" s="609"/>
      <c r="T6" s="609"/>
      <c r="U6" s="609"/>
      <c r="V6" s="609"/>
      <c r="W6" s="609"/>
      <c r="X6" s="609"/>
      <c r="Y6" s="610"/>
      <c r="Z6" s="646">
        <v>0.7</v>
      </c>
      <c r="AA6" s="646"/>
      <c r="AB6" s="646"/>
      <c r="AC6" s="646"/>
      <c r="AD6" s="647">
        <v>339974</v>
      </c>
      <c r="AE6" s="647"/>
      <c r="AF6" s="647"/>
      <c r="AG6" s="647"/>
      <c r="AH6" s="647"/>
      <c r="AI6" s="647"/>
      <c r="AJ6" s="647"/>
      <c r="AK6" s="647"/>
      <c r="AL6" s="611">
        <v>1.3</v>
      </c>
      <c r="AM6" s="612"/>
      <c r="AN6" s="612"/>
      <c r="AO6" s="648"/>
      <c r="AP6" s="605" t="s">
        <v>221</v>
      </c>
      <c r="AQ6" s="606"/>
      <c r="AR6" s="606"/>
      <c r="AS6" s="606"/>
      <c r="AT6" s="606"/>
      <c r="AU6" s="606"/>
      <c r="AV6" s="606"/>
      <c r="AW6" s="606"/>
      <c r="AX6" s="606"/>
      <c r="AY6" s="606"/>
      <c r="AZ6" s="606"/>
      <c r="BA6" s="606"/>
      <c r="BB6" s="606"/>
      <c r="BC6" s="606"/>
      <c r="BD6" s="606"/>
      <c r="BE6" s="606"/>
      <c r="BF6" s="607"/>
      <c r="BG6" s="608">
        <v>14413175</v>
      </c>
      <c r="BH6" s="609"/>
      <c r="BI6" s="609"/>
      <c r="BJ6" s="609"/>
      <c r="BK6" s="609"/>
      <c r="BL6" s="609"/>
      <c r="BM6" s="609"/>
      <c r="BN6" s="610"/>
      <c r="BO6" s="646">
        <v>95.1</v>
      </c>
      <c r="BP6" s="646"/>
      <c r="BQ6" s="646"/>
      <c r="BR6" s="646"/>
      <c r="BS6" s="647">
        <v>151839</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273173</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273173</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7665</v>
      </c>
      <c r="S7" s="609"/>
      <c r="T7" s="609"/>
      <c r="U7" s="609"/>
      <c r="V7" s="609"/>
      <c r="W7" s="609"/>
      <c r="X7" s="609"/>
      <c r="Y7" s="610"/>
      <c r="Z7" s="646">
        <v>0</v>
      </c>
      <c r="AA7" s="646"/>
      <c r="AB7" s="646"/>
      <c r="AC7" s="646"/>
      <c r="AD7" s="647">
        <v>7665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7287184</v>
      </c>
      <c r="BH7" s="609"/>
      <c r="BI7" s="609"/>
      <c r="BJ7" s="609"/>
      <c r="BK7" s="609"/>
      <c r="BL7" s="609"/>
      <c r="BM7" s="609"/>
      <c r="BN7" s="610"/>
      <c r="BO7" s="646">
        <v>48.1</v>
      </c>
      <c r="BP7" s="646"/>
      <c r="BQ7" s="646"/>
      <c r="BR7" s="646"/>
      <c r="BS7" s="647">
        <v>151839</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4655343</v>
      </c>
      <c r="CS7" s="609"/>
      <c r="CT7" s="609"/>
      <c r="CU7" s="609"/>
      <c r="CV7" s="609"/>
      <c r="CW7" s="609"/>
      <c r="CX7" s="609"/>
      <c r="CY7" s="610"/>
      <c r="CZ7" s="646">
        <v>10.9</v>
      </c>
      <c r="DA7" s="646"/>
      <c r="DB7" s="646"/>
      <c r="DC7" s="646"/>
      <c r="DD7" s="614">
        <v>58725</v>
      </c>
      <c r="DE7" s="609"/>
      <c r="DF7" s="609"/>
      <c r="DG7" s="609"/>
      <c r="DH7" s="609"/>
      <c r="DI7" s="609"/>
      <c r="DJ7" s="609"/>
      <c r="DK7" s="609"/>
      <c r="DL7" s="609"/>
      <c r="DM7" s="609"/>
      <c r="DN7" s="609"/>
      <c r="DO7" s="609"/>
      <c r="DP7" s="610"/>
      <c r="DQ7" s="614">
        <v>4021990</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145746</v>
      </c>
      <c r="S8" s="609"/>
      <c r="T8" s="609"/>
      <c r="U8" s="609"/>
      <c r="V8" s="609"/>
      <c r="W8" s="609"/>
      <c r="X8" s="609"/>
      <c r="Y8" s="610"/>
      <c r="Z8" s="646">
        <v>0.3</v>
      </c>
      <c r="AA8" s="646"/>
      <c r="AB8" s="646"/>
      <c r="AC8" s="646"/>
      <c r="AD8" s="647">
        <v>145746</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191739</v>
      </c>
      <c r="BH8" s="609"/>
      <c r="BI8" s="609"/>
      <c r="BJ8" s="609"/>
      <c r="BK8" s="609"/>
      <c r="BL8" s="609"/>
      <c r="BM8" s="609"/>
      <c r="BN8" s="610"/>
      <c r="BO8" s="646">
        <v>1.3</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19637132</v>
      </c>
      <c r="CS8" s="609"/>
      <c r="CT8" s="609"/>
      <c r="CU8" s="609"/>
      <c r="CV8" s="609"/>
      <c r="CW8" s="609"/>
      <c r="CX8" s="609"/>
      <c r="CY8" s="610"/>
      <c r="CZ8" s="646">
        <v>45.9</v>
      </c>
      <c r="DA8" s="646"/>
      <c r="DB8" s="646"/>
      <c r="DC8" s="646"/>
      <c r="DD8" s="614">
        <v>245413</v>
      </c>
      <c r="DE8" s="609"/>
      <c r="DF8" s="609"/>
      <c r="DG8" s="609"/>
      <c r="DH8" s="609"/>
      <c r="DI8" s="609"/>
      <c r="DJ8" s="609"/>
      <c r="DK8" s="609"/>
      <c r="DL8" s="609"/>
      <c r="DM8" s="609"/>
      <c r="DN8" s="609"/>
      <c r="DO8" s="609"/>
      <c r="DP8" s="610"/>
      <c r="DQ8" s="614">
        <v>10544487</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209171</v>
      </c>
      <c r="S9" s="609"/>
      <c r="T9" s="609"/>
      <c r="U9" s="609"/>
      <c r="V9" s="609"/>
      <c r="W9" s="609"/>
      <c r="X9" s="609"/>
      <c r="Y9" s="610"/>
      <c r="Z9" s="646">
        <v>0.5</v>
      </c>
      <c r="AA9" s="646"/>
      <c r="AB9" s="646"/>
      <c r="AC9" s="646"/>
      <c r="AD9" s="647">
        <v>209171</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6244383</v>
      </c>
      <c r="BH9" s="609"/>
      <c r="BI9" s="609"/>
      <c r="BJ9" s="609"/>
      <c r="BK9" s="609"/>
      <c r="BL9" s="609"/>
      <c r="BM9" s="609"/>
      <c r="BN9" s="610"/>
      <c r="BO9" s="646">
        <v>41.2</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3032026</v>
      </c>
      <c r="CS9" s="609"/>
      <c r="CT9" s="609"/>
      <c r="CU9" s="609"/>
      <c r="CV9" s="609"/>
      <c r="CW9" s="609"/>
      <c r="CX9" s="609"/>
      <c r="CY9" s="610"/>
      <c r="CZ9" s="646">
        <v>7.1</v>
      </c>
      <c r="DA9" s="646"/>
      <c r="DB9" s="646"/>
      <c r="DC9" s="646"/>
      <c r="DD9" s="614">
        <v>8957</v>
      </c>
      <c r="DE9" s="609"/>
      <c r="DF9" s="609"/>
      <c r="DG9" s="609"/>
      <c r="DH9" s="609"/>
      <c r="DI9" s="609"/>
      <c r="DJ9" s="609"/>
      <c r="DK9" s="609"/>
      <c r="DL9" s="609"/>
      <c r="DM9" s="609"/>
      <c r="DN9" s="609"/>
      <c r="DO9" s="609"/>
      <c r="DP9" s="610"/>
      <c r="DQ9" s="614">
        <v>2744663</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261170</v>
      </c>
      <c r="BH10" s="609"/>
      <c r="BI10" s="609"/>
      <c r="BJ10" s="609"/>
      <c r="BK10" s="609"/>
      <c r="BL10" s="609"/>
      <c r="BM10" s="609"/>
      <c r="BN10" s="610"/>
      <c r="BO10" s="646">
        <v>1.7</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78472</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38472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2671414</v>
      </c>
      <c r="S11" s="609"/>
      <c r="T11" s="609"/>
      <c r="U11" s="609"/>
      <c r="V11" s="609"/>
      <c r="W11" s="609"/>
      <c r="X11" s="609"/>
      <c r="Y11" s="610"/>
      <c r="Z11" s="611">
        <v>5.9</v>
      </c>
      <c r="AA11" s="612"/>
      <c r="AB11" s="612"/>
      <c r="AC11" s="613"/>
      <c r="AD11" s="614">
        <v>2671414</v>
      </c>
      <c r="AE11" s="609"/>
      <c r="AF11" s="609"/>
      <c r="AG11" s="609"/>
      <c r="AH11" s="609"/>
      <c r="AI11" s="609"/>
      <c r="AJ11" s="609"/>
      <c r="AK11" s="610"/>
      <c r="AL11" s="611">
        <v>9.8000000000000007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589892</v>
      </c>
      <c r="BH11" s="609"/>
      <c r="BI11" s="609"/>
      <c r="BJ11" s="609"/>
      <c r="BK11" s="609"/>
      <c r="BL11" s="609"/>
      <c r="BM11" s="609"/>
      <c r="BN11" s="610"/>
      <c r="BO11" s="646">
        <v>3.9</v>
      </c>
      <c r="BP11" s="646"/>
      <c r="BQ11" s="646"/>
      <c r="BR11" s="646"/>
      <c r="BS11" s="647">
        <v>151839</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649662</v>
      </c>
      <c r="CS11" s="609"/>
      <c r="CT11" s="609"/>
      <c r="CU11" s="609"/>
      <c r="CV11" s="609"/>
      <c r="CW11" s="609"/>
      <c r="CX11" s="609"/>
      <c r="CY11" s="610"/>
      <c r="CZ11" s="646">
        <v>1.5</v>
      </c>
      <c r="DA11" s="646"/>
      <c r="DB11" s="646"/>
      <c r="DC11" s="646"/>
      <c r="DD11" s="614">
        <v>279256</v>
      </c>
      <c r="DE11" s="609"/>
      <c r="DF11" s="609"/>
      <c r="DG11" s="609"/>
      <c r="DH11" s="609"/>
      <c r="DI11" s="609"/>
      <c r="DJ11" s="609"/>
      <c r="DK11" s="609"/>
      <c r="DL11" s="609"/>
      <c r="DM11" s="609"/>
      <c r="DN11" s="609"/>
      <c r="DO11" s="609"/>
      <c r="DP11" s="610"/>
      <c r="DQ11" s="614">
        <v>346838</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19373</v>
      </c>
      <c r="S12" s="609"/>
      <c r="T12" s="609"/>
      <c r="U12" s="609"/>
      <c r="V12" s="609"/>
      <c r="W12" s="609"/>
      <c r="X12" s="609"/>
      <c r="Y12" s="610"/>
      <c r="Z12" s="646">
        <v>0</v>
      </c>
      <c r="AA12" s="646"/>
      <c r="AB12" s="646"/>
      <c r="AC12" s="646"/>
      <c r="AD12" s="647">
        <v>19373</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6228469</v>
      </c>
      <c r="BH12" s="609"/>
      <c r="BI12" s="609"/>
      <c r="BJ12" s="609"/>
      <c r="BK12" s="609"/>
      <c r="BL12" s="609"/>
      <c r="BM12" s="609"/>
      <c r="BN12" s="610"/>
      <c r="BO12" s="646">
        <v>41.1</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609928</v>
      </c>
      <c r="CS12" s="609"/>
      <c r="CT12" s="609"/>
      <c r="CU12" s="609"/>
      <c r="CV12" s="609"/>
      <c r="CW12" s="609"/>
      <c r="CX12" s="609"/>
      <c r="CY12" s="610"/>
      <c r="CZ12" s="646">
        <v>1.4</v>
      </c>
      <c r="DA12" s="646"/>
      <c r="DB12" s="646"/>
      <c r="DC12" s="646"/>
      <c r="DD12" s="614">
        <v>152</v>
      </c>
      <c r="DE12" s="609"/>
      <c r="DF12" s="609"/>
      <c r="DG12" s="609"/>
      <c r="DH12" s="609"/>
      <c r="DI12" s="609"/>
      <c r="DJ12" s="609"/>
      <c r="DK12" s="609"/>
      <c r="DL12" s="609"/>
      <c r="DM12" s="609"/>
      <c r="DN12" s="609"/>
      <c r="DO12" s="609"/>
      <c r="DP12" s="610"/>
      <c r="DQ12" s="614">
        <v>441134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6208494</v>
      </c>
      <c r="BH13" s="609"/>
      <c r="BI13" s="609"/>
      <c r="BJ13" s="609"/>
      <c r="BK13" s="609"/>
      <c r="BL13" s="609"/>
      <c r="BM13" s="609"/>
      <c r="BN13" s="610"/>
      <c r="BO13" s="646">
        <v>41</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3125533</v>
      </c>
      <c r="CS13" s="609"/>
      <c r="CT13" s="609"/>
      <c r="CU13" s="609"/>
      <c r="CV13" s="609"/>
      <c r="CW13" s="609"/>
      <c r="CX13" s="609"/>
      <c r="CY13" s="610"/>
      <c r="CZ13" s="646">
        <v>7.3</v>
      </c>
      <c r="DA13" s="646"/>
      <c r="DB13" s="646"/>
      <c r="DC13" s="646"/>
      <c r="DD13" s="614">
        <v>1094523</v>
      </c>
      <c r="DE13" s="609"/>
      <c r="DF13" s="609"/>
      <c r="DG13" s="609"/>
      <c r="DH13" s="609"/>
      <c r="DI13" s="609"/>
      <c r="DJ13" s="609"/>
      <c r="DK13" s="609"/>
      <c r="DL13" s="609"/>
      <c r="DM13" s="609"/>
      <c r="DN13" s="609"/>
      <c r="DO13" s="609"/>
      <c r="DP13" s="610"/>
      <c r="DQ13" s="614">
        <v>2470024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312568</v>
      </c>
      <c r="BH14" s="609"/>
      <c r="BI14" s="609"/>
      <c r="BJ14" s="609"/>
      <c r="BK14" s="609"/>
      <c r="BL14" s="609"/>
      <c r="BM14" s="609"/>
      <c r="BN14" s="610"/>
      <c r="BO14" s="646">
        <v>2.1</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1836120</v>
      </c>
      <c r="CS14" s="609"/>
      <c r="CT14" s="609"/>
      <c r="CU14" s="609"/>
      <c r="CV14" s="609"/>
      <c r="CW14" s="609"/>
      <c r="CX14" s="609"/>
      <c r="CY14" s="610"/>
      <c r="CZ14" s="646">
        <v>4.3</v>
      </c>
      <c r="DA14" s="646"/>
      <c r="DB14" s="646"/>
      <c r="DC14" s="646"/>
      <c r="DD14" s="614">
        <v>6538</v>
      </c>
      <c r="DE14" s="609"/>
      <c r="DF14" s="609"/>
      <c r="DG14" s="609"/>
      <c r="DH14" s="609"/>
      <c r="DI14" s="609"/>
      <c r="DJ14" s="609"/>
      <c r="DK14" s="609"/>
      <c r="DL14" s="609"/>
      <c r="DM14" s="609"/>
      <c r="DN14" s="609"/>
      <c r="DO14" s="609"/>
      <c r="DP14" s="610"/>
      <c r="DQ14" s="614">
        <v>1823512</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73698</v>
      </c>
      <c r="S15" s="609"/>
      <c r="T15" s="609"/>
      <c r="U15" s="609"/>
      <c r="V15" s="609"/>
      <c r="W15" s="609"/>
      <c r="X15" s="609"/>
      <c r="Y15" s="610"/>
      <c r="Z15" s="646">
        <v>0.2</v>
      </c>
      <c r="AA15" s="646"/>
      <c r="AB15" s="646"/>
      <c r="AC15" s="646"/>
      <c r="AD15" s="647">
        <v>73698</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584954</v>
      </c>
      <c r="BH15" s="609"/>
      <c r="BI15" s="609"/>
      <c r="BJ15" s="609"/>
      <c r="BK15" s="609"/>
      <c r="BL15" s="609"/>
      <c r="BM15" s="609"/>
      <c r="BN15" s="610"/>
      <c r="BO15" s="646">
        <v>3.9</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4417642</v>
      </c>
      <c r="CS15" s="609"/>
      <c r="CT15" s="609"/>
      <c r="CU15" s="609"/>
      <c r="CV15" s="609"/>
      <c r="CW15" s="609"/>
      <c r="CX15" s="609"/>
      <c r="CY15" s="610"/>
      <c r="CZ15" s="646">
        <v>10.3</v>
      </c>
      <c r="DA15" s="646"/>
      <c r="DB15" s="646"/>
      <c r="DC15" s="646"/>
      <c r="DD15" s="614">
        <v>140938</v>
      </c>
      <c r="DE15" s="609"/>
      <c r="DF15" s="609"/>
      <c r="DG15" s="609"/>
      <c r="DH15" s="609"/>
      <c r="DI15" s="609"/>
      <c r="DJ15" s="609"/>
      <c r="DK15" s="609"/>
      <c r="DL15" s="609"/>
      <c r="DM15" s="609"/>
      <c r="DN15" s="609"/>
      <c r="DO15" s="609"/>
      <c r="DP15" s="610"/>
      <c r="DQ15" s="614">
        <v>3585503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174113</v>
      </c>
      <c r="S16" s="609"/>
      <c r="T16" s="609"/>
      <c r="U16" s="609"/>
      <c r="V16" s="609"/>
      <c r="W16" s="609"/>
      <c r="X16" s="609"/>
      <c r="Y16" s="610"/>
      <c r="Z16" s="646">
        <v>0.4</v>
      </c>
      <c r="AA16" s="646"/>
      <c r="AB16" s="646"/>
      <c r="AC16" s="646"/>
      <c r="AD16" s="647">
        <v>174113</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686378</v>
      </c>
      <c r="S17" s="609"/>
      <c r="T17" s="609"/>
      <c r="U17" s="609"/>
      <c r="V17" s="609"/>
      <c r="W17" s="609"/>
      <c r="X17" s="609"/>
      <c r="Y17" s="610"/>
      <c r="Z17" s="646">
        <v>1.5</v>
      </c>
      <c r="AA17" s="646"/>
      <c r="AB17" s="646"/>
      <c r="AC17" s="646"/>
      <c r="AD17" s="647">
        <v>686378</v>
      </c>
      <c r="AE17" s="647"/>
      <c r="AF17" s="647"/>
      <c r="AG17" s="647"/>
      <c r="AH17" s="647"/>
      <c r="AI17" s="647"/>
      <c r="AJ17" s="647"/>
      <c r="AK17" s="647"/>
      <c r="AL17" s="611">
        <v>2.5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4483598</v>
      </c>
      <c r="CS17" s="609"/>
      <c r="CT17" s="609"/>
      <c r="CU17" s="609"/>
      <c r="CV17" s="609"/>
      <c r="CW17" s="609"/>
      <c r="CX17" s="609"/>
      <c r="CY17" s="610"/>
      <c r="CZ17" s="646">
        <v>10.5</v>
      </c>
      <c r="DA17" s="646"/>
      <c r="DB17" s="646"/>
      <c r="DC17" s="646"/>
      <c r="DD17" s="614" t="s">
        <v>122</v>
      </c>
      <c r="DE17" s="609"/>
      <c r="DF17" s="609"/>
      <c r="DG17" s="609"/>
      <c r="DH17" s="609"/>
      <c r="DI17" s="609"/>
      <c r="DJ17" s="609"/>
      <c r="DK17" s="609"/>
      <c r="DL17" s="609"/>
      <c r="DM17" s="609"/>
      <c r="DN17" s="609"/>
      <c r="DO17" s="609"/>
      <c r="DP17" s="610"/>
      <c r="DQ17" s="614">
        <v>4465098</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134344</v>
      </c>
      <c r="S18" s="609"/>
      <c r="T18" s="609"/>
      <c r="U18" s="609"/>
      <c r="V18" s="609"/>
      <c r="W18" s="609"/>
      <c r="X18" s="609"/>
      <c r="Y18" s="610"/>
      <c r="Z18" s="646">
        <v>0.3</v>
      </c>
      <c r="AA18" s="646"/>
      <c r="AB18" s="646"/>
      <c r="AC18" s="646"/>
      <c r="AD18" s="647">
        <v>134344</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547631</v>
      </c>
      <c r="S19" s="609"/>
      <c r="T19" s="609"/>
      <c r="U19" s="609"/>
      <c r="V19" s="609"/>
      <c r="W19" s="609"/>
      <c r="X19" s="609"/>
      <c r="Y19" s="610"/>
      <c r="Z19" s="646">
        <v>1.2</v>
      </c>
      <c r="AA19" s="646"/>
      <c r="AB19" s="646"/>
      <c r="AC19" s="646"/>
      <c r="AD19" s="647">
        <v>547631</v>
      </c>
      <c r="AE19" s="647"/>
      <c r="AF19" s="647"/>
      <c r="AG19" s="647"/>
      <c r="AH19" s="647"/>
      <c r="AI19" s="647"/>
      <c r="AJ19" s="647"/>
      <c r="AK19" s="647"/>
      <c r="AL19" s="611">
        <v>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743472</v>
      </c>
      <c r="BH19" s="609"/>
      <c r="BI19" s="609"/>
      <c r="BJ19" s="609"/>
      <c r="BK19" s="609"/>
      <c r="BL19" s="609"/>
      <c r="BM19" s="609"/>
      <c r="BN19" s="610"/>
      <c r="BO19" s="646">
        <v>4.9000000000000004</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4403</v>
      </c>
      <c r="S20" s="609"/>
      <c r="T20" s="609"/>
      <c r="U20" s="609"/>
      <c r="V20" s="609"/>
      <c r="W20" s="609"/>
      <c r="X20" s="609"/>
      <c r="Y20" s="610"/>
      <c r="Z20" s="646">
        <v>0</v>
      </c>
      <c r="AA20" s="646"/>
      <c r="AB20" s="646"/>
      <c r="AC20" s="646"/>
      <c r="AD20" s="647">
        <v>4403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743472</v>
      </c>
      <c r="BH20" s="609"/>
      <c r="BI20" s="609"/>
      <c r="BJ20" s="609"/>
      <c r="BK20" s="609"/>
      <c r="BL20" s="609"/>
      <c r="BM20" s="609"/>
      <c r="BN20" s="610"/>
      <c r="BO20" s="646">
        <v>4.9000000000000004</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42798629</v>
      </c>
      <c r="CS20" s="609"/>
      <c r="CT20" s="609"/>
      <c r="CU20" s="609"/>
      <c r="CV20" s="609"/>
      <c r="CW20" s="609"/>
      <c r="CX20" s="609"/>
      <c r="CY20" s="610"/>
      <c r="CZ20" s="646">
        <v>100</v>
      </c>
      <c r="DA20" s="646"/>
      <c r="DB20" s="646"/>
      <c r="DC20" s="646"/>
      <c r="DD20" s="614">
        <v>1834502</v>
      </c>
      <c r="DE20" s="609"/>
      <c r="DF20" s="609"/>
      <c r="DG20" s="609"/>
      <c r="DH20" s="609"/>
      <c r="DI20" s="609"/>
      <c r="DJ20" s="609"/>
      <c r="DK20" s="609"/>
      <c r="DL20" s="609"/>
      <c r="DM20" s="609"/>
      <c r="DN20" s="609"/>
      <c r="DO20" s="609"/>
      <c r="DP20" s="610"/>
      <c r="DQ20" s="614">
        <v>30754894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8660634</v>
      </c>
      <c r="S21" s="609"/>
      <c r="T21" s="609"/>
      <c r="U21" s="609"/>
      <c r="V21" s="609"/>
      <c r="W21" s="609"/>
      <c r="X21" s="609"/>
      <c r="Y21" s="610"/>
      <c r="Z21" s="646">
        <v>19</v>
      </c>
      <c r="AA21" s="646"/>
      <c r="AB21" s="646"/>
      <c r="AC21" s="646"/>
      <c r="AD21" s="647">
        <v>8273218</v>
      </c>
      <c r="AE21" s="647"/>
      <c r="AF21" s="647"/>
      <c r="AG21" s="647"/>
      <c r="AH21" s="647"/>
      <c r="AI21" s="647"/>
      <c r="AJ21" s="647"/>
      <c r="AK21" s="647"/>
      <c r="AL21" s="611">
        <v>30.5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8273218</v>
      </c>
      <c r="S22" s="609"/>
      <c r="T22" s="609"/>
      <c r="U22" s="609"/>
      <c r="V22" s="609"/>
      <c r="W22" s="609"/>
      <c r="X22" s="609"/>
      <c r="Y22" s="610"/>
      <c r="Z22" s="646">
        <v>18.2</v>
      </c>
      <c r="AA22" s="646"/>
      <c r="AB22" s="646"/>
      <c r="AC22" s="646"/>
      <c r="AD22" s="647">
        <v>8273218</v>
      </c>
      <c r="AE22" s="647"/>
      <c r="AF22" s="647"/>
      <c r="AG22" s="647"/>
      <c r="AH22" s="647"/>
      <c r="AI22" s="647"/>
      <c r="AJ22" s="647"/>
      <c r="AK22" s="647"/>
      <c r="AL22" s="611">
        <v>30.5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387416</v>
      </c>
      <c r="S23" s="609"/>
      <c r="T23" s="609"/>
      <c r="U23" s="609"/>
      <c r="V23" s="609"/>
      <c r="W23" s="609"/>
      <c r="X23" s="609"/>
      <c r="Y23" s="610"/>
      <c r="Z23" s="646">
        <v>0.9</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743472</v>
      </c>
      <c r="BH23" s="609"/>
      <c r="BI23" s="609"/>
      <c r="BJ23" s="609"/>
      <c r="BK23" s="609"/>
      <c r="BL23" s="609"/>
      <c r="BM23" s="609"/>
      <c r="BN23" s="610"/>
      <c r="BO23" s="646">
        <v>4.9000000000000004</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23885639</v>
      </c>
      <c r="CS24" s="664"/>
      <c r="CT24" s="664"/>
      <c r="CU24" s="664"/>
      <c r="CV24" s="664"/>
      <c r="CW24" s="664"/>
      <c r="CX24" s="664"/>
      <c r="CY24" s="689"/>
      <c r="CZ24" s="690">
        <v>55.8</v>
      </c>
      <c r="DA24" s="672"/>
      <c r="DB24" s="672"/>
      <c r="DC24" s="692"/>
      <c r="DD24" s="688">
        <v>15653870</v>
      </c>
      <c r="DE24" s="664"/>
      <c r="DF24" s="664"/>
      <c r="DG24" s="664"/>
      <c r="DH24" s="664"/>
      <c r="DI24" s="664"/>
      <c r="DJ24" s="664"/>
      <c r="DK24" s="689"/>
      <c r="DL24" s="688">
        <v>14029059</v>
      </c>
      <c r="DM24" s="664"/>
      <c r="DN24" s="664"/>
      <c r="DO24" s="664"/>
      <c r="DP24" s="664"/>
      <c r="DQ24" s="664"/>
      <c r="DR24" s="664"/>
      <c r="DS24" s="664"/>
      <c r="DT24" s="664"/>
      <c r="DU24" s="664"/>
      <c r="DV24" s="689"/>
      <c r="DW24" s="690">
        <v>51.4</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28144813</v>
      </c>
      <c r="S25" s="609"/>
      <c r="T25" s="609"/>
      <c r="U25" s="609"/>
      <c r="V25" s="609"/>
      <c r="W25" s="609"/>
      <c r="X25" s="609"/>
      <c r="Y25" s="610"/>
      <c r="Z25" s="646">
        <v>61.9</v>
      </c>
      <c r="AA25" s="646"/>
      <c r="AB25" s="646"/>
      <c r="AC25" s="646"/>
      <c r="AD25" s="647">
        <v>27013925</v>
      </c>
      <c r="AE25" s="647"/>
      <c r="AF25" s="647"/>
      <c r="AG25" s="647"/>
      <c r="AH25" s="647"/>
      <c r="AI25" s="647"/>
      <c r="AJ25" s="647"/>
      <c r="AK25" s="647"/>
      <c r="AL25" s="611">
        <v>99.5</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6691111</v>
      </c>
      <c r="CS25" s="621"/>
      <c r="CT25" s="621"/>
      <c r="CU25" s="621"/>
      <c r="CV25" s="621"/>
      <c r="CW25" s="621"/>
      <c r="CX25" s="621"/>
      <c r="CY25" s="622"/>
      <c r="CZ25" s="611">
        <v>15.6</v>
      </c>
      <c r="DA25" s="623"/>
      <c r="DB25" s="623"/>
      <c r="DC25" s="624"/>
      <c r="DD25" s="614">
        <v>6210754</v>
      </c>
      <c r="DE25" s="621"/>
      <c r="DF25" s="621"/>
      <c r="DG25" s="621"/>
      <c r="DH25" s="621"/>
      <c r="DI25" s="621"/>
      <c r="DJ25" s="621"/>
      <c r="DK25" s="622"/>
      <c r="DL25" s="614">
        <v>6128605</v>
      </c>
      <c r="DM25" s="621"/>
      <c r="DN25" s="621"/>
      <c r="DO25" s="621"/>
      <c r="DP25" s="621"/>
      <c r="DQ25" s="621"/>
      <c r="DR25" s="621"/>
      <c r="DS25" s="621"/>
      <c r="DT25" s="621"/>
      <c r="DU25" s="621"/>
      <c r="DV25" s="622"/>
      <c r="DW25" s="611">
        <v>22.5</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11751</v>
      </c>
      <c r="S26" s="609"/>
      <c r="T26" s="609"/>
      <c r="U26" s="609"/>
      <c r="V26" s="609"/>
      <c r="W26" s="609"/>
      <c r="X26" s="609"/>
      <c r="Y26" s="610"/>
      <c r="Z26" s="646">
        <v>0</v>
      </c>
      <c r="AA26" s="646"/>
      <c r="AB26" s="646"/>
      <c r="AC26" s="646"/>
      <c r="AD26" s="647">
        <v>11751</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4085501</v>
      </c>
      <c r="CS26" s="609"/>
      <c r="CT26" s="609"/>
      <c r="CU26" s="609"/>
      <c r="CV26" s="609"/>
      <c r="CW26" s="609"/>
      <c r="CX26" s="609"/>
      <c r="CY26" s="610"/>
      <c r="CZ26" s="611">
        <v>9.5</v>
      </c>
      <c r="DA26" s="623"/>
      <c r="DB26" s="623"/>
      <c r="DC26" s="624"/>
      <c r="DD26" s="614">
        <v>3853097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85034</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15156647</v>
      </c>
      <c r="BH27" s="609"/>
      <c r="BI27" s="609"/>
      <c r="BJ27" s="609"/>
      <c r="BK27" s="609"/>
      <c r="BL27" s="609"/>
      <c r="BM27" s="609"/>
      <c r="BN27" s="610"/>
      <c r="BO27" s="646">
        <v>100</v>
      </c>
      <c r="BP27" s="646"/>
      <c r="BQ27" s="646"/>
      <c r="BR27" s="646"/>
      <c r="BS27" s="647">
        <v>151839</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12710949</v>
      </c>
      <c r="CS27" s="621"/>
      <c r="CT27" s="621"/>
      <c r="CU27" s="621"/>
      <c r="CV27" s="621"/>
      <c r="CW27" s="621"/>
      <c r="CX27" s="621"/>
      <c r="CY27" s="622"/>
      <c r="CZ27" s="611">
        <v>29.7</v>
      </c>
      <c r="DA27" s="623"/>
      <c r="DB27" s="623"/>
      <c r="DC27" s="624"/>
      <c r="DD27" s="614">
        <v>4978037</v>
      </c>
      <c r="DE27" s="621"/>
      <c r="DF27" s="621"/>
      <c r="DG27" s="621"/>
      <c r="DH27" s="621"/>
      <c r="DI27" s="621"/>
      <c r="DJ27" s="621"/>
      <c r="DK27" s="622"/>
      <c r="DL27" s="614">
        <v>3435375</v>
      </c>
      <c r="DM27" s="621"/>
      <c r="DN27" s="621"/>
      <c r="DO27" s="621"/>
      <c r="DP27" s="621"/>
      <c r="DQ27" s="621"/>
      <c r="DR27" s="621"/>
      <c r="DS27" s="621"/>
      <c r="DT27" s="621"/>
      <c r="DU27" s="621"/>
      <c r="DV27" s="622"/>
      <c r="DW27" s="611">
        <v>12.6</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529911</v>
      </c>
      <c r="S28" s="609"/>
      <c r="T28" s="609"/>
      <c r="U28" s="609"/>
      <c r="V28" s="609"/>
      <c r="W28" s="609"/>
      <c r="X28" s="609"/>
      <c r="Y28" s="610"/>
      <c r="Z28" s="646">
        <v>1.2</v>
      </c>
      <c r="AA28" s="646"/>
      <c r="AB28" s="646"/>
      <c r="AC28" s="646"/>
      <c r="AD28" s="647">
        <v>92592</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4483579</v>
      </c>
      <c r="CS28" s="609"/>
      <c r="CT28" s="609"/>
      <c r="CU28" s="609"/>
      <c r="CV28" s="609"/>
      <c r="CW28" s="609"/>
      <c r="CX28" s="609"/>
      <c r="CY28" s="610"/>
      <c r="CZ28" s="611">
        <v>10.5</v>
      </c>
      <c r="DA28" s="623"/>
      <c r="DB28" s="623"/>
      <c r="DC28" s="624"/>
      <c r="DD28" s="614">
        <v>4465079</v>
      </c>
      <c r="DE28" s="609"/>
      <c r="DF28" s="609"/>
      <c r="DG28" s="609"/>
      <c r="DH28" s="609"/>
      <c r="DI28" s="609"/>
      <c r="DJ28" s="609"/>
      <c r="DK28" s="610"/>
      <c r="DL28" s="614">
        <v>4465079</v>
      </c>
      <c r="DM28" s="609"/>
      <c r="DN28" s="609"/>
      <c r="DO28" s="609"/>
      <c r="DP28" s="609"/>
      <c r="DQ28" s="609"/>
      <c r="DR28" s="609"/>
      <c r="DS28" s="609"/>
      <c r="DT28" s="609"/>
      <c r="DU28" s="609"/>
      <c r="DV28" s="610"/>
      <c r="DW28" s="611">
        <v>16.399999999999999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77423</v>
      </c>
      <c r="S29" s="609"/>
      <c r="T29" s="609"/>
      <c r="U29" s="609"/>
      <c r="V29" s="609"/>
      <c r="W29" s="609"/>
      <c r="X29" s="609"/>
      <c r="Y29" s="610"/>
      <c r="Z29" s="646">
        <v>0.2</v>
      </c>
      <c r="AA29" s="646"/>
      <c r="AB29" s="646"/>
      <c r="AC29" s="646"/>
      <c r="AD29" s="647">
        <v>597</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4483579</v>
      </c>
      <c r="CS29" s="621"/>
      <c r="CT29" s="621"/>
      <c r="CU29" s="621"/>
      <c r="CV29" s="621"/>
      <c r="CW29" s="621"/>
      <c r="CX29" s="621"/>
      <c r="CY29" s="622"/>
      <c r="CZ29" s="611">
        <v>10.5</v>
      </c>
      <c r="DA29" s="623"/>
      <c r="DB29" s="623"/>
      <c r="DC29" s="624"/>
      <c r="DD29" s="614">
        <v>4465079</v>
      </c>
      <c r="DE29" s="621"/>
      <c r="DF29" s="621"/>
      <c r="DG29" s="621"/>
      <c r="DH29" s="621"/>
      <c r="DI29" s="621"/>
      <c r="DJ29" s="621"/>
      <c r="DK29" s="622"/>
      <c r="DL29" s="614">
        <v>4465079</v>
      </c>
      <c r="DM29" s="621"/>
      <c r="DN29" s="621"/>
      <c r="DO29" s="621"/>
      <c r="DP29" s="621"/>
      <c r="DQ29" s="621"/>
      <c r="DR29" s="621"/>
      <c r="DS29" s="621"/>
      <c r="DT29" s="621"/>
      <c r="DU29" s="621"/>
      <c r="DV29" s="622"/>
      <c r="DW29" s="611">
        <v>16.399999999999999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8403616</v>
      </c>
      <c r="S30" s="609"/>
      <c r="T30" s="609"/>
      <c r="U30" s="609"/>
      <c r="V30" s="609"/>
      <c r="W30" s="609"/>
      <c r="X30" s="609"/>
      <c r="Y30" s="610"/>
      <c r="Z30" s="646">
        <v>18.5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4335537</v>
      </c>
      <c r="CS30" s="609"/>
      <c r="CT30" s="609"/>
      <c r="CU30" s="609"/>
      <c r="CV30" s="609"/>
      <c r="CW30" s="609"/>
      <c r="CX30" s="609"/>
      <c r="CY30" s="610"/>
      <c r="CZ30" s="611">
        <v>10.1</v>
      </c>
      <c r="DA30" s="623"/>
      <c r="DB30" s="623"/>
      <c r="DC30" s="624"/>
      <c r="DD30" s="614">
        <v>4317037</v>
      </c>
      <c r="DE30" s="609"/>
      <c r="DF30" s="609"/>
      <c r="DG30" s="609"/>
      <c r="DH30" s="609"/>
      <c r="DI30" s="609"/>
      <c r="DJ30" s="609"/>
      <c r="DK30" s="610"/>
      <c r="DL30" s="614">
        <v>4317037</v>
      </c>
      <c r="DM30" s="609"/>
      <c r="DN30" s="609"/>
      <c r="DO30" s="609"/>
      <c r="DP30" s="609"/>
      <c r="DQ30" s="609"/>
      <c r="DR30" s="609"/>
      <c r="DS30" s="609"/>
      <c r="DT30" s="609"/>
      <c r="DU30" s="609"/>
      <c r="DV30" s="610"/>
      <c r="DW30" s="611">
        <v>15.8</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99.7</v>
      </c>
      <c r="BH31" s="671"/>
      <c r="BI31" s="671"/>
      <c r="BJ31" s="671"/>
      <c r="BK31" s="671"/>
      <c r="BL31" s="671"/>
      <c r="BM31" s="672">
        <v>99</v>
      </c>
      <c r="BN31" s="671"/>
      <c r="BO31" s="671"/>
      <c r="BP31" s="671"/>
      <c r="BQ31" s="673"/>
      <c r="BR31" s="670">
        <v>99.6</v>
      </c>
      <c r="BS31" s="671"/>
      <c r="BT31" s="671"/>
      <c r="BU31" s="671"/>
      <c r="BV31" s="671"/>
      <c r="BW31" s="671"/>
      <c r="BX31" s="672">
        <v>99</v>
      </c>
      <c r="BY31" s="671"/>
      <c r="BZ31" s="671"/>
      <c r="CA31" s="671"/>
      <c r="CB31" s="673"/>
      <c r="CD31" s="629"/>
      <c r="CE31" s="630"/>
      <c r="CF31" s="605" t="s">
        <v>300</v>
      </c>
      <c r="CG31" s="606"/>
      <c r="CH31" s="606"/>
      <c r="CI31" s="606"/>
      <c r="CJ31" s="606"/>
      <c r="CK31" s="606"/>
      <c r="CL31" s="606"/>
      <c r="CM31" s="606"/>
      <c r="CN31" s="606"/>
      <c r="CO31" s="606"/>
      <c r="CP31" s="606"/>
      <c r="CQ31" s="607"/>
      <c r="CR31" s="608">
        <v>148042</v>
      </c>
      <c r="CS31" s="621"/>
      <c r="CT31" s="621"/>
      <c r="CU31" s="621"/>
      <c r="CV31" s="621"/>
      <c r="CW31" s="621"/>
      <c r="CX31" s="621"/>
      <c r="CY31" s="622"/>
      <c r="CZ31" s="611">
        <v>0.3</v>
      </c>
      <c r="DA31" s="623"/>
      <c r="DB31" s="623"/>
      <c r="DC31" s="624"/>
      <c r="DD31" s="614">
        <v>148042</v>
      </c>
      <c r="DE31" s="621"/>
      <c r="DF31" s="621"/>
      <c r="DG31" s="621"/>
      <c r="DH31" s="621"/>
      <c r="DI31" s="621"/>
      <c r="DJ31" s="621"/>
      <c r="DK31" s="622"/>
      <c r="DL31" s="614">
        <v>148042</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3402226</v>
      </c>
      <c r="S32" s="609"/>
      <c r="T32" s="609"/>
      <c r="U32" s="609"/>
      <c r="V32" s="609"/>
      <c r="W32" s="609"/>
      <c r="X32" s="609"/>
      <c r="Y32" s="610"/>
      <c r="Z32" s="646">
        <v>7.5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99.6</v>
      </c>
      <c r="BH32" s="621"/>
      <c r="BI32" s="621"/>
      <c r="BJ32" s="621"/>
      <c r="BK32" s="621"/>
      <c r="BL32" s="621"/>
      <c r="BM32" s="612">
        <v>98.8</v>
      </c>
      <c r="BN32" s="621"/>
      <c r="BO32" s="621"/>
      <c r="BP32" s="621"/>
      <c r="BQ32" s="644"/>
      <c r="BR32" s="674">
        <v>99.5</v>
      </c>
      <c r="BS32" s="621"/>
      <c r="BT32" s="621"/>
      <c r="BU32" s="621"/>
      <c r="BV32" s="621"/>
      <c r="BW32" s="621"/>
      <c r="BX32" s="612">
        <v>98.7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116485</v>
      </c>
      <c r="S33" s="609"/>
      <c r="T33" s="609"/>
      <c r="U33" s="609"/>
      <c r="V33" s="609"/>
      <c r="W33" s="609"/>
      <c r="X33" s="609"/>
      <c r="Y33" s="610"/>
      <c r="Z33" s="646">
        <v>0.3</v>
      </c>
      <c r="AA33" s="646"/>
      <c r="AB33" s="646"/>
      <c r="AC33" s="646"/>
      <c r="AD33" s="647">
        <v>12073</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99.7</v>
      </c>
      <c r="BH33" s="593"/>
      <c r="BI33" s="593"/>
      <c r="BJ33" s="593"/>
      <c r="BK33" s="593"/>
      <c r="BL33" s="593"/>
      <c r="BM33" s="639">
        <v>99.3</v>
      </c>
      <c r="BN33" s="593"/>
      <c r="BO33" s="593"/>
      <c r="BP33" s="593"/>
      <c r="BQ33" s="656"/>
      <c r="BR33" s="669">
        <v>99.7</v>
      </c>
      <c r="BS33" s="593"/>
      <c r="BT33" s="593"/>
      <c r="BU33" s="593"/>
      <c r="BV33" s="593"/>
      <c r="BW33" s="593"/>
      <c r="BX33" s="639">
        <v>99.2</v>
      </c>
      <c r="BY33" s="593"/>
      <c r="BZ33" s="593"/>
      <c r="CA33" s="593"/>
      <c r="CB33" s="656"/>
      <c r="CD33" s="605" t="s">
        <v>307</v>
      </c>
      <c r="CE33" s="606"/>
      <c r="CF33" s="606"/>
      <c r="CG33" s="606"/>
      <c r="CH33" s="606"/>
      <c r="CI33" s="606"/>
      <c r="CJ33" s="606"/>
      <c r="CK33" s="606"/>
      <c r="CL33" s="606"/>
      <c r="CM33" s="606"/>
      <c r="CN33" s="606"/>
      <c r="CO33" s="606"/>
      <c r="CP33" s="606"/>
      <c r="CQ33" s="607"/>
      <c r="CR33" s="608">
        <v>17078488</v>
      </c>
      <c r="CS33" s="621"/>
      <c r="CT33" s="621"/>
      <c r="CU33" s="621"/>
      <c r="CV33" s="621"/>
      <c r="CW33" s="621"/>
      <c r="CX33" s="621"/>
      <c r="CY33" s="622"/>
      <c r="CZ33" s="611">
        <v>39.9</v>
      </c>
      <c r="DA33" s="623"/>
      <c r="DB33" s="623"/>
      <c r="DC33" s="624"/>
      <c r="DD33" s="614">
        <v>14387146</v>
      </c>
      <c r="DE33" s="621"/>
      <c r="DF33" s="621"/>
      <c r="DG33" s="621"/>
      <c r="DH33" s="621"/>
      <c r="DI33" s="621"/>
      <c r="DJ33" s="621"/>
      <c r="DK33" s="622"/>
      <c r="DL33" s="614">
        <v>11822375</v>
      </c>
      <c r="DM33" s="621"/>
      <c r="DN33" s="621"/>
      <c r="DO33" s="621"/>
      <c r="DP33" s="621"/>
      <c r="DQ33" s="621"/>
      <c r="DR33" s="621"/>
      <c r="DS33" s="621"/>
      <c r="DT33" s="621"/>
      <c r="DU33" s="621"/>
      <c r="DV33" s="622"/>
      <c r="DW33" s="611">
        <v>43.3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82720</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7018307</v>
      </c>
      <c r="CS34" s="609"/>
      <c r="CT34" s="609"/>
      <c r="CU34" s="609"/>
      <c r="CV34" s="609"/>
      <c r="CW34" s="609"/>
      <c r="CX34" s="609"/>
      <c r="CY34" s="610"/>
      <c r="CZ34" s="611">
        <v>16.399999999999999</v>
      </c>
      <c r="DA34" s="623"/>
      <c r="DB34" s="623"/>
      <c r="DC34" s="624"/>
      <c r="DD34" s="614">
        <v>5650597</v>
      </c>
      <c r="DE34" s="609"/>
      <c r="DF34" s="609"/>
      <c r="DG34" s="609"/>
      <c r="DH34" s="609"/>
      <c r="DI34" s="609"/>
      <c r="DJ34" s="609"/>
      <c r="DK34" s="610"/>
      <c r="DL34" s="614">
        <v>5227303</v>
      </c>
      <c r="DM34" s="609"/>
      <c r="DN34" s="609"/>
      <c r="DO34" s="609"/>
      <c r="DP34" s="609"/>
      <c r="DQ34" s="609"/>
      <c r="DR34" s="609"/>
      <c r="DS34" s="609"/>
      <c r="DT34" s="609"/>
      <c r="DU34" s="609"/>
      <c r="DV34" s="610"/>
      <c r="DW34" s="611">
        <v>19.2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626099</v>
      </c>
      <c r="S35" s="609"/>
      <c r="T35" s="609"/>
      <c r="U35" s="609"/>
      <c r="V35" s="609"/>
      <c r="W35" s="609"/>
      <c r="X35" s="609"/>
      <c r="Y35" s="610"/>
      <c r="Z35" s="646">
        <v>1.4</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625770</v>
      </c>
      <c r="CS35" s="621"/>
      <c r="CT35" s="621"/>
      <c r="CU35" s="621"/>
      <c r="CV35" s="621"/>
      <c r="CW35" s="621"/>
      <c r="CX35" s="621"/>
      <c r="CY35" s="622"/>
      <c r="CZ35" s="611">
        <v>1.5</v>
      </c>
      <c r="DA35" s="623"/>
      <c r="DB35" s="623"/>
      <c r="DC35" s="624"/>
      <c r="DD35" s="614">
        <v>595266</v>
      </c>
      <c r="DE35" s="621"/>
      <c r="DF35" s="621"/>
      <c r="DG35" s="621"/>
      <c r="DH35" s="621"/>
      <c r="DI35" s="621"/>
      <c r="DJ35" s="621"/>
      <c r="DK35" s="622"/>
      <c r="DL35" s="614">
        <v>544266</v>
      </c>
      <c r="DM35" s="621"/>
      <c r="DN35" s="621"/>
      <c r="DO35" s="621"/>
      <c r="DP35" s="621"/>
      <c r="DQ35" s="621"/>
      <c r="DR35" s="621"/>
      <c r="DS35" s="621"/>
      <c r="DT35" s="621"/>
      <c r="DU35" s="621"/>
      <c r="DV35" s="622"/>
      <c r="DW35" s="611">
        <v>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2463806</v>
      </c>
      <c r="S36" s="609"/>
      <c r="T36" s="609"/>
      <c r="U36" s="609"/>
      <c r="V36" s="609"/>
      <c r="W36" s="609"/>
      <c r="X36" s="609"/>
      <c r="Y36" s="610"/>
      <c r="Z36" s="646">
        <v>5.4</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5019151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216965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4991391</v>
      </c>
      <c r="CS36" s="609"/>
      <c r="CT36" s="609"/>
      <c r="CU36" s="609"/>
      <c r="CV36" s="609"/>
      <c r="CW36" s="609"/>
      <c r="CX36" s="609"/>
      <c r="CY36" s="610"/>
      <c r="CZ36" s="611">
        <v>11.7</v>
      </c>
      <c r="DA36" s="623"/>
      <c r="DB36" s="623"/>
      <c r="DC36" s="624"/>
      <c r="DD36" s="614">
        <v>4550535</v>
      </c>
      <c r="DE36" s="609"/>
      <c r="DF36" s="609"/>
      <c r="DG36" s="609"/>
      <c r="DH36" s="609"/>
      <c r="DI36" s="609"/>
      <c r="DJ36" s="609"/>
      <c r="DK36" s="610"/>
      <c r="DL36" s="614">
        <v>3070830</v>
      </c>
      <c r="DM36" s="609"/>
      <c r="DN36" s="609"/>
      <c r="DO36" s="609"/>
      <c r="DP36" s="609"/>
      <c r="DQ36" s="609"/>
      <c r="DR36" s="609"/>
      <c r="DS36" s="609"/>
      <c r="DT36" s="609"/>
      <c r="DU36" s="609"/>
      <c r="DV36" s="610"/>
      <c r="DW36" s="611">
        <v>11.3</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986548</v>
      </c>
      <c r="S37" s="609"/>
      <c r="T37" s="609"/>
      <c r="U37" s="609"/>
      <c r="V37" s="609"/>
      <c r="W37" s="609"/>
      <c r="X37" s="609"/>
      <c r="Y37" s="610"/>
      <c r="Z37" s="646">
        <v>2.2000000000000002</v>
      </c>
      <c r="AA37" s="646"/>
      <c r="AB37" s="646"/>
      <c r="AC37" s="646"/>
      <c r="AD37" s="647">
        <v>25440</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898057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172051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2226985</v>
      </c>
      <c r="CS37" s="621"/>
      <c r="CT37" s="621"/>
      <c r="CU37" s="621"/>
      <c r="CV37" s="621"/>
      <c r="CW37" s="621"/>
      <c r="CX37" s="621"/>
      <c r="CY37" s="622"/>
      <c r="CZ37" s="611">
        <v>5.2</v>
      </c>
      <c r="DA37" s="623"/>
      <c r="DB37" s="623"/>
      <c r="DC37" s="624"/>
      <c r="DD37" s="614">
        <v>2226985</v>
      </c>
      <c r="DE37" s="621"/>
      <c r="DF37" s="621"/>
      <c r="DG37" s="621"/>
      <c r="DH37" s="621"/>
      <c r="DI37" s="621"/>
      <c r="DJ37" s="621"/>
      <c r="DK37" s="622"/>
      <c r="DL37" s="614">
        <v>1752991</v>
      </c>
      <c r="DM37" s="621"/>
      <c r="DN37" s="621"/>
      <c r="DO37" s="621"/>
      <c r="DP37" s="621"/>
      <c r="DQ37" s="621"/>
      <c r="DR37" s="621"/>
      <c r="DS37" s="621"/>
      <c r="DT37" s="621"/>
      <c r="DU37" s="621"/>
      <c r="DV37" s="622"/>
      <c r="DW37" s="611">
        <v>6.4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554538</v>
      </c>
      <c r="S38" s="609"/>
      <c r="T38" s="609"/>
      <c r="U38" s="609"/>
      <c r="V38" s="609"/>
      <c r="W38" s="609"/>
      <c r="X38" s="609"/>
      <c r="Y38" s="610"/>
      <c r="Z38" s="646">
        <v>1.2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146838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14844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3974256</v>
      </c>
      <c r="CS38" s="609"/>
      <c r="CT38" s="609"/>
      <c r="CU38" s="609"/>
      <c r="CV38" s="609"/>
      <c r="CW38" s="609"/>
      <c r="CX38" s="609"/>
      <c r="CY38" s="610"/>
      <c r="CZ38" s="611">
        <v>9.3000000000000007</v>
      </c>
      <c r="DA38" s="623"/>
      <c r="DB38" s="623"/>
      <c r="DC38" s="624"/>
      <c r="DD38" s="614">
        <v>3307261</v>
      </c>
      <c r="DE38" s="609"/>
      <c r="DF38" s="609"/>
      <c r="DG38" s="609"/>
      <c r="DH38" s="609"/>
      <c r="DI38" s="609"/>
      <c r="DJ38" s="609"/>
      <c r="DK38" s="610"/>
      <c r="DL38" s="614">
        <v>2977096</v>
      </c>
      <c r="DM38" s="609"/>
      <c r="DN38" s="609"/>
      <c r="DO38" s="609"/>
      <c r="DP38" s="609"/>
      <c r="DQ38" s="609"/>
      <c r="DR38" s="609"/>
      <c r="DS38" s="609"/>
      <c r="DT38" s="609"/>
      <c r="DU38" s="609"/>
      <c r="DV38" s="610"/>
      <c r="DW38" s="611">
        <v>10.9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8562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21778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410284</v>
      </c>
      <c r="CS39" s="621"/>
      <c r="CT39" s="621"/>
      <c r="CU39" s="621"/>
      <c r="CV39" s="621"/>
      <c r="CW39" s="621"/>
      <c r="CX39" s="621"/>
      <c r="CY39" s="622"/>
      <c r="CZ39" s="611">
        <v>1</v>
      </c>
      <c r="DA39" s="623"/>
      <c r="DB39" s="623"/>
      <c r="DC39" s="624"/>
      <c r="DD39" s="614">
        <v>280607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124838</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58480</v>
      </c>
      <c r="CS40" s="609"/>
      <c r="CT40" s="609"/>
      <c r="CU40" s="609"/>
      <c r="CV40" s="609"/>
      <c r="CW40" s="609"/>
      <c r="CX40" s="609"/>
      <c r="CY40" s="610"/>
      <c r="CZ40" s="611">
        <v>0.1</v>
      </c>
      <c r="DA40" s="623"/>
      <c r="DB40" s="623"/>
      <c r="DC40" s="624"/>
      <c r="DD40" s="614">
        <v>2880</v>
      </c>
      <c r="DE40" s="609"/>
      <c r="DF40" s="609"/>
      <c r="DG40" s="609"/>
      <c r="DH40" s="609"/>
      <c r="DI40" s="609"/>
      <c r="DJ40" s="609"/>
      <c r="DK40" s="610"/>
      <c r="DL40" s="614">
        <v>2880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45484970</v>
      </c>
      <c r="S41" s="633"/>
      <c r="T41" s="633"/>
      <c r="U41" s="633"/>
      <c r="V41" s="633"/>
      <c r="W41" s="633"/>
      <c r="X41" s="633"/>
      <c r="Y41" s="636"/>
      <c r="Z41" s="637">
        <v>100</v>
      </c>
      <c r="AA41" s="637"/>
      <c r="AB41" s="637"/>
      <c r="AC41" s="637"/>
      <c r="AD41" s="638">
        <v>27156378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863825</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3101869</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351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1834502</v>
      </c>
      <c r="CS42" s="621"/>
      <c r="CT42" s="621"/>
      <c r="CU42" s="621"/>
      <c r="CV42" s="621"/>
      <c r="CW42" s="621"/>
      <c r="CX42" s="621"/>
      <c r="CY42" s="622"/>
      <c r="CZ42" s="611">
        <v>4.3</v>
      </c>
      <c r="DA42" s="623"/>
      <c r="DB42" s="623"/>
      <c r="DC42" s="624"/>
      <c r="DD42" s="614">
        <v>713878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61781</v>
      </c>
      <c r="CS43" s="621"/>
      <c r="CT43" s="621"/>
      <c r="CU43" s="621"/>
      <c r="CV43" s="621"/>
      <c r="CW43" s="621"/>
      <c r="CX43" s="621"/>
      <c r="CY43" s="622"/>
      <c r="CZ43" s="611">
        <v>0.1</v>
      </c>
      <c r="DA43" s="623"/>
      <c r="DB43" s="623"/>
      <c r="DC43" s="624"/>
      <c r="DD43" s="614">
        <v>61781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1834502</v>
      </c>
      <c r="CS44" s="609"/>
      <c r="CT44" s="609"/>
      <c r="CU44" s="609"/>
      <c r="CV44" s="609"/>
      <c r="CW44" s="609"/>
      <c r="CX44" s="609"/>
      <c r="CY44" s="610"/>
      <c r="CZ44" s="611">
        <v>4.3</v>
      </c>
      <c r="DA44" s="612"/>
      <c r="DB44" s="612"/>
      <c r="DC44" s="613"/>
      <c r="DD44" s="614">
        <v>713878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329592</v>
      </c>
      <c r="CS45" s="621"/>
      <c r="CT45" s="621"/>
      <c r="CU45" s="621"/>
      <c r="CV45" s="621"/>
      <c r="CW45" s="621"/>
      <c r="CX45" s="621"/>
      <c r="CY45" s="622"/>
      <c r="CZ45" s="611">
        <v>0.8</v>
      </c>
      <c r="DA45" s="623"/>
      <c r="DB45" s="623"/>
      <c r="DC45" s="624"/>
      <c r="DD45" s="614">
        <v>12032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1478155</v>
      </c>
      <c r="CS46" s="609"/>
      <c r="CT46" s="609"/>
      <c r="CU46" s="609"/>
      <c r="CV46" s="609"/>
      <c r="CW46" s="609"/>
      <c r="CX46" s="609"/>
      <c r="CY46" s="610"/>
      <c r="CZ46" s="611">
        <v>3.5</v>
      </c>
      <c r="DA46" s="612"/>
      <c r="DB46" s="612"/>
      <c r="DC46" s="613"/>
      <c r="DD46" s="614">
        <v>691391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42798629</v>
      </c>
      <c r="CS49" s="593"/>
      <c r="CT49" s="593"/>
      <c r="CU49" s="593"/>
      <c r="CV49" s="593"/>
      <c r="CW49" s="593"/>
      <c r="CX49" s="593"/>
      <c r="CY49" s="594"/>
      <c r="CZ49" s="595">
        <v>100</v>
      </c>
      <c r="DA49" s="596"/>
      <c r="DB49" s="596"/>
      <c r="DC49" s="597"/>
      <c r="DD49" s="598">
        <v>30754894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sOdbN8+4m620IH5n/h9iQ1HyVq77QBmGmgsZIIs2Nr289ZEzaerC8dpaPsY6MTKYdybwUkKVTDjQVVA9HQI5w==" saltValue="Ru5LABJjsmRCOCof0mIuZ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45053</v>
      </c>
      <c r="R7" s="1090"/>
      <c r="S7" s="1090"/>
      <c r="T7" s="1090"/>
      <c r="U7" s="1090"/>
      <c r="V7" s="1090">
        <v>42704</v>
      </c>
      <c r="W7" s="1090"/>
      <c r="X7" s="1090"/>
      <c r="Y7" s="1090"/>
      <c r="Z7" s="1090"/>
      <c r="AA7" s="1090">
        <v>2349</v>
      </c>
      <c r="AB7" s="1090"/>
      <c r="AC7" s="1090"/>
      <c r="AD7" s="1090"/>
      <c r="AE7" s="1091"/>
      <c r="AF7" s="1092">
        <v>2208</v>
      </c>
      <c r="AG7" s="1093"/>
      <c r="AH7" s="1093"/>
      <c r="AI7" s="1093"/>
      <c r="AJ7" s="1094"/>
      <c r="AK7" s="1095"/>
      <c r="AL7" s="1096"/>
      <c r="AM7" s="1096"/>
      <c r="AN7" s="1096"/>
      <c r="AO7" s="1096"/>
      <c r="AP7" s="1096">
        <v>33734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563</v>
      </c>
      <c r="BT7" s="1087"/>
      <c r="BU7" s="1087"/>
      <c r="BV7" s="1087"/>
      <c r="BW7" s="1087"/>
      <c r="BX7" s="1087"/>
      <c r="BY7" s="1087"/>
      <c r="BZ7" s="1087"/>
      <c r="CA7" s="1087"/>
      <c r="CB7" s="1087"/>
      <c r="CC7" s="1087"/>
      <c r="CD7" s="1087"/>
      <c r="CE7" s="1087"/>
      <c r="CF7" s="1087"/>
      <c r="CG7" s="1099"/>
      <c r="CH7" s="1083">
        <v>5</v>
      </c>
      <c r="CI7" s="1084"/>
      <c r="CJ7" s="1084"/>
      <c r="CK7" s="1084"/>
      <c r="CL7" s="1085"/>
      <c r="CM7" s="1083">
        <v>267</v>
      </c>
      <c r="CN7" s="1084"/>
      <c r="CO7" s="1084"/>
      <c r="CP7" s="1084"/>
      <c r="CQ7" s="1085"/>
      <c r="CR7" s="1083">
        <v>3</v>
      </c>
      <c r="CS7" s="1084"/>
      <c r="CT7" s="1084"/>
      <c r="CU7" s="1084"/>
      <c r="CV7" s="1085"/>
      <c r="CW7" s="1083" t="s">
        <v>548</v>
      </c>
      <c r="CX7" s="1084"/>
      <c r="CY7" s="1084"/>
      <c r="CZ7" s="1084"/>
      <c r="DA7" s="1085"/>
      <c r="DB7" s="1083" t="s">
        <v>548</v>
      </c>
      <c r="DC7" s="1084"/>
      <c r="DD7" s="1084"/>
      <c r="DE7" s="1084"/>
      <c r="DF7" s="1085"/>
      <c r="DG7" s="1083">
        <v>140</v>
      </c>
      <c r="DH7" s="1084"/>
      <c r="DI7" s="1084"/>
      <c r="DJ7" s="1084"/>
      <c r="DK7" s="1085"/>
      <c r="DL7" s="1083" t="s">
        <v>548</v>
      </c>
      <c r="DM7" s="1084"/>
      <c r="DN7" s="1084"/>
      <c r="DO7" s="1084"/>
      <c r="DP7" s="1085"/>
      <c r="DQ7" s="1083" t="s">
        <v>548</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712</v>
      </c>
      <c r="R8" s="1026"/>
      <c r="S8" s="1026"/>
      <c r="T8" s="1026"/>
      <c r="U8" s="1026"/>
      <c r="V8" s="1026">
        <v>429</v>
      </c>
      <c r="W8" s="1026"/>
      <c r="X8" s="1026"/>
      <c r="Y8" s="1026"/>
      <c r="Z8" s="1026"/>
      <c r="AA8" s="1026">
        <v>284</v>
      </c>
      <c r="AB8" s="1026"/>
      <c r="AC8" s="1026"/>
      <c r="AD8" s="1026"/>
      <c r="AE8" s="1027"/>
      <c r="AF8" s="1022">
        <v>137</v>
      </c>
      <c r="AG8" s="1023"/>
      <c r="AH8" s="1023"/>
      <c r="AI8" s="1023"/>
      <c r="AJ8" s="1024"/>
      <c r="AK8" s="1067"/>
      <c r="AL8" s="1068"/>
      <c r="AM8" s="1068"/>
      <c r="AN8" s="1068"/>
      <c r="AO8" s="1068"/>
      <c r="AP8" s="1068">
        <v>944</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564</v>
      </c>
      <c r="BT8" s="980"/>
      <c r="BU8" s="980"/>
      <c r="BV8" s="980"/>
      <c r="BW8" s="980"/>
      <c r="BX8" s="980"/>
      <c r="BY8" s="980"/>
      <c r="BZ8" s="980"/>
      <c r="CA8" s="980"/>
      <c r="CB8" s="980"/>
      <c r="CC8" s="980"/>
      <c r="CD8" s="980"/>
      <c r="CE8" s="980"/>
      <c r="CF8" s="980"/>
      <c r="CG8" s="1001"/>
      <c r="CH8" s="976">
        <v>36</v>
      </c>
      <c r="CI8" s="977"/>
      <c r="CJ8" s="977"/>
      <c r="CK8" s="977"/>
      <c r="CL8" s="978"/>
      <c r="CM8" s="976">
        <v>1519</v>
      </c>
      <c r="CN8" s="977"/>
      <c r="CO8" s="977"/>
      <c r="CP8" s="977"/>
      <c r="CQ8" s="978"/>
      <c r="CR8" s="976">
        <v>184</v>
      </c>
      <c r="CS8" s="977"/>
      <c r="CT8" s="977"/>
      <c r="CU8" s="977"/>
      <c r="CV8" s="978"/>
      <c r="CW8" s="976" t="s">
        <v>548</v>
      </c>
      <c r="CX8" s="977"/>
      <c r="CY8" s="977"/>
      <c r="CZ8" s="977"/>
      <c r="DA8" s="978"/>
      <c r="DB8" s="976" t="s">
        <v>548</v>
      </c>
      <c r="DC8" s="977"/>
      <c r="DD8" s="977"/>
      <c r="DE8" s="977"/>
      <c r="DF8" s="978"/>
      <c r="DG8" s="976" t="s">
        <v>548</v>
      </c>
      <c r="DH8" s="977"/>
      <c r="DI8" s="977"/>
      <c r="DJ8" s="977"/>
      <c r="DK8" s="978"/>
      <c r="DL8" s="976" t="s">
        <v>548</v>
      </c>
      <c r="DM8" s="977"/>
      <c r="DN8" s="977"/>
      <c r="DO8" s="977"/>
      <c r="DP8" s="978"/>
      <c r="DQ8" s="976" t="s">
        <v>548</v>
      </c>
      <c r="DR8" s="977"/>
      <c r="DS8" s="977"/>
      <c r="DT8" s="977"/>
      <c r="DU8" s="978"/>
      <c r="DV8" s="979"/>
      <c r="DW8" s="980"/>
      <c r="DX8" s="980"/>
      <c r="DY8" s="980"/>
      <c r="DZ8" s="981"/>
      <c r="EA8" s="217"/>
    </row>
    <row r="9" spans="1:131" s="218" customFormat="1" ht="26.25" customHeight="1" x14ac:dyDescent="0.15">
      <c r="A9" s="221">
        <v>3</v>
      </c>
      <c r="B9" s="1017" t="s">
        <v>376</v>
      </c>
      <c r="C9" s="1018"/>
      <c r="D9" s="1018"/>
      <c r="E9" s="1018"/>
      <c r="F9" s="1018"/>
      <c r="G9" s="1018"/>
      <c r="H9" s="1018"/>
      <c r="I9" s="1018"/>
      <c r="J9" s="1018"/>
      <c r="K9" s="1018"/>
      <c r="L9" s="1018"/>
      <c r="M9" s="1018"/>
      <c r="N9" s="1018"/>
      <c r="O9" s="1018"/>
      <c r="P9" s="1019"/>
      <c r="Q9" s="1025">
        <v>164</v>
      </c>
      <c r="R9" s="1026"/>
      <c r="S9" s="1026"/>
      <c r="T9" s="1026"/>
      <c r="U9" s="1026"/>
      <c r="V9" s="1026">
        <v>110</v>
      </c>
      <c r="W9" s="1026"/>
      <c r="X9" s="1026"/>
      <c r="Y9" s="1026"/>
      <c r="Z9" s="1026"/>
      <c r="AA9" s="1026">
        <v>54</v>
      </c>
      <c r="AB9" s="1026"/>
      <c r="AC9" s="1026"/>
      <c r="AD9" s="1026"/>
      <c r="AE9" s="1027"/>
      <c r="AF9" s="1022">
        <v>54</v>
      </c>
      <c r="AG9" s="1023"/>
      <c r="AH9" s="1023"/>
      <c r="AI9" s="1023"/>
      <c r="AJ9" s="1024"/>
      <c r="AK9" s="1067"/>
      <c r="AL9" s="1068"/>
      <c r="AM9" s="1068"/>
      <c r="AN9" s="1068"/>
      <c r="AO9" s="1068"/>
      <c r="AP9" s="1068">
        <v>164</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565</v>
      </c>
      <c r="BT9" s="980"/>
      <c r="BU9" s="980"/>
      <c r="BV9" s="980"/>
      <c r="BW9" s="980"/>
      <c r="BX9" s="980"/>
      <c r="BY9" s="980"/>
      <c r="BZ9" s="980"/>
      <c r="CA9" s="980"/>
      <c r="CB9" s="980"/>
      <c r="CC9" s="980"/>
      <c r="CD9" s="980"/>
      <c r="CE9" s="980"/>
      <c r="CF9" s="980"/>
      <c r="CG9" s="1001"/>
      <c r="CH9" s="976">
        <v>0</v>
      </c>
      <c r="CI9" s="977"/>
      <c r="CJ9" s="977"/>
      <c r="CK9" s="977"/>
      <c r="CL9" s="978"/>
      <c r="CM9" s="976">
        <v>72</v>
      </c>
      <c r="CN9" s="977"/>
      <c r="CO9" s="977"/>
      <c r="CP9" s="977"/>
      <c r="CQ9" s="978"/>
      <c r="CR9" s="976">
        <v>50</v>
      </c>
      <c r="CS9" s="977"/>
      <c r="CT9" s="977"/>
      <c r="CU9" s="977"/>
      <c r="CV9" s="978"/>
      <c r="CW9" s="976">
        <v>15</v>
      </c>
      <c r="CX9" s="977"/>
      <c r="CY9" s="977"/>
      <c r="CZ9" s="977"/>
      <c r="DA9" s="978"/>
      <c r="DB9" s="976" t="s">
        <v>548</v>
      </c>
      <c r="DC9" s="977"/>
      <c r="DD9" s="977"/>
      <c r="DE9" s="977"/>
      <c r="DF9" s="978"/>
      <c r="DG9" s="976" t="s">
        <v>548</v>
      </c>
      <c r="DH9" s="977"/>
      <c r="DI9" s="977"/>
      <c r="DJ9" s="977"/>
      <c r="DK9" s="978"/>
      <c r="DL9" s="976" t="s">
        <v>548</v>
      </c>
      <c r="DM9" s="977"/>
      <c r="DN9" s="977"/>
      <c r="DO9" s="977"/>
      <c r="DP9" s="978"/>
      <c r="DQ9" s="976" t="s">
        <v>548</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566</v>
      </c>
      <c r="BT10" s="980"/>
      <c r="BU10" s="980"/>
      <c r="BV10" s="980"/>
      <c r="BW10" s="980"/>
      <c r="BX10" s="980"/>
      <c r="BY10" s="980"/>
      <c r="BZ10" s="980"/>
      <c r="CA10" s="980"/>
      <c r="CB10" s="980"/>
      <c r="CC10" s="980"/>
      <c r="CD10" s="980"/>
      <c r="CE10" s="980"/>
      <c r="CF10" s="980"/>
      <c r="CG10" s="1001"/>
      <c r="CH10" s="976" t="s">
        <v>548</v>
      </c>
      <c r="CI10" s="977"/>
      <c r="CJ10" s="977"/>
      <c r="CK10" s="977"/>
      <c r="CL10" s="978"/>
      <c r="CM10" s="976" t="s">
        <v>548</v>
      </c>
      <c r="CN10" s="977"/>
      <c r="CO10" s="977"/>
      <c r="CP10" s="977"/>
      <c r="CQ10" s="978"/>
      <c r="CR10" s="976">
        <v>10</v>
      </c>
      <c r="CS10" s="977"/>
      <c r="CT10" s="977"/>
      <c r="CU10" s="977"/>
      <c r="CV10" s="978"/>
      <c r="CW10" s="976" t="s">
        <v>548</v>
      </c>
      <c r="CX10" s="977"/>
      <c r="CY10" s="977"/>
      <c r="CZ10" s="977"/>
      <c r="DA10" s="978"/>
      <c r="DB10" s="976" t="s">
        <v>548</v>
      </c>
      <c r="DC10" s="977"/>
      <c r="DD10" s="977"/>
      <c r="DE10" s="977"/>
      <c r="DF10" s="978"/>
      <c r="DG10" s="976" t="s">
        <v>548</v>
      </c>
      <c r="DH10" s="977"/>
      <c r="DI10" s="977"/>
      <c r="DJ10" s="977"/>
      <c r="DK10" s="978"/>
      <c r="DL10" s="976" t="s">
        <v>548</v>
      </c>
      <c r="DM10" s="977"/>
      <c r="DN10" s="977"/>
      <c r="DO10" s="977"/>
      <c r="DP10" s="978"/>
      <c r="DQ10" s="976" t="s">
        <v>548</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567</v>
      </c>
      <c r="BT11" s="980"/>
      <c r="BU11" s="980"/>
      <c r="BV11" s="980"/>
      <c r="BW11" s="980"/>
      <c r="BX11" s="980"/>
      <c r="BY11" s="980"/>
      <c r="BZ11" s="980"/>
      <c r="CA11" s="980"/>
      <c r="CB11" s="980"/>
      <c r="CC11" s="980"/>
      <c r="CD11" s="980"/>
      <c r="CE11" s="980"/>
      <c r="CF11" s="980"/>
      <c r="CG11" s="1001"/>
      <c r="CH11" s="976">
        <v>80</v>
      </c>
      <c r="CI11" s="977"/>
      <c r="CJ11" s="977"/>
      <c r="CK11" s="977"/>
      <c r="CL11" s="978"/>
      <c r="CM11" s="976">
        <v>1626</v>
      </c>
      <c r="CN11" s="977"/>
      <c r="CO11" s="977"/>
      <c r="CP11" s="977"/>
      <c r="CQ11" s="978"/>
      <c r="CR11" s="976">
        <v>392</v>
      </c>
      <c r="CS11" s="977"/>
      <c r="CT11" s="977"/>
      <c r="CU11" s="977"/>
      <c r="CV11" s="978"/>
      <c r="CW11" s="976" t="s">
        <v>548</v>
      </c>
      <c r="CX11" s="977"/>
      <c r="CY11" s="977"/>
      <c r="CZ11" s="977"/>
      <c r="DA11" s="978"/>
      <c r="DB11" s="976">
        <v>205</v>
      </c>
      <c r="DC11" s="977"/>
      <c r="DD11" s="977"/>
      <c r="DE11" s="977"/>
      <c r="DF11" s="978"/>
      <c r="DG11" s="976" t="s">
        <v>548</v>
      </c>
      <c r="DH11" s="977"/>
      <c r="DI11" s="977"/>
      <c r="DJ11" s="977"/>
      <c r="DK11" s="978"/>
      <c r="DL11" s="976" t="s">
        <v>548</v>
      </c>
      <c r="DM11" s="977"/>
      <c r="DN11" s="977"/>
      <c r="DO11" s="977"/>
      <c r="DP11" s="978"/>
      <c r="DQ11" s="976" t="s">
        <v>548</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568</v>
      </c>
      <c r="BT12" s="980"/>
      <c r="BU12" s="980"/>
      <c r="BV12" s="980"/>
      <c r="BW12" s="980"/>
      <c r="BX12" s="980"/>
      <c r="BY12" s="980"/>
      <c r="BZ12" s="980"/>
      <c r="CA12" s="980"/>
      <c r="CB12" s="980"/>
      <c r="CC12" s="980"/>
      <c r="CD12" s="980"/>
      <c r="CE12" s="980"/>
      <c r="CF12" s="980"/>
      <c r="CG12" s="1001"/>
      <c r="CH12" s="976">
        <v>1</v>
      </c>
      <c r="CI12" s="977"/>
      <c r="CJ12" s="977"/>
      <c r="CK12" s="977"/>
      <c r="CL12" s="978"/>
      <c r="CM12" s="976">
        <v>21</v>
      </c>
      <c r="CN12" s="977"/>
      <c r="CO12" s="977"/>
      <c r="CP12" s="977"/>
      <c r="CQ12" s="978"/>
      <c r="CR12" s="976">
        <v>3</v>
      </c>
      <c r="CS12" s="977"/>
      <c r="CT12" s="977"/>
      <c r="CU12" s="977"/>
      <c r="CV12" s="978"/>
      <c r="CW12" s="976">
        <v>12</v>
      </c>
      <c r="CX12" s="977"/>
      <c r="CY12" s="977"/>
      <c r="CZ12" s="977"/>
      <c r="DA12" s="978"/>
      <c r="DB12" s="976" t="s">
        <v>548</v>
      </c>
      <c r="DC12" s="977"/>
      <c r="DD12" s="977"/>
      <c r="DE12" s="977"/>
      <c r="DF12" s="978"/>
      <c r="DG12" s="976" t="s">
        <v>548</v>
      </c>
      <c r="DH12" s="977"/>
      <c r="DI12" s="977"/>
      <c r="DJ12" s="977"/>
      <c r="DK12" s="978"/>
      <c r="DL12" s="976" t="s">
        <v>548</v>
      </c>
      <c r="DM12" s="977"/>
      <c r="DN12" s="977"/>
      <c r="DO12" s="977"/>
      <c r="DP12" s="978"/>
      <c r="DQ12" s="976" t="s">
        <v>548</v>
      </c>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45929</v>
      </c>
      <c r="R23" s="1048"/>
      <c r="S23" s="1048"/>
      <c r="T23" s="1048"/>
      <c r="U23" s="1048"/>
      <c r="V23" s="1048">
        <v>43243</v>
      </c>
      <c r="W23" s="1048"/>
      <c r="X23" s="1048"/>
      <c r="Y23" s="1048"/>
      <c r="Z23" s="1048"/>
      <c r="AA23" s="1048">
        <v>2687</v>
      </c>
      <c r="AB23" s="1048"/>
      <c r="AC23" s="1048"/>
      <c r="AD23" s="1048"/>
      <c r="AE23" s="1055"/>
      <c r="AF23" s="1056">
        <v>2399</v>
      </c>
      <c r="AG23" s="1048"/>
      <c r="AH23" s="1048"/>
      <c r="AI23" s="1048"/>
      <c r="AJ23" s="1057"/>
      <c r="AK23" s="1058"/>
      <c r="AL23" s="1059"/>
      <c r="AM23" s="1059"/>
      <c r="AN23" s="1059"/>
      <c r="AO23" s="1059"/>
      <c r="AP23" s="1048">
        <v>34842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11421</v>
      </c>
      <c r="R28" s="1038"/>
      <c r="S28" s="1038"/>
      <c r="T28" s="1038"/>
      <c r="U28" s="1038"/>
      <c r="V28" s="1038">
        <v>11204</v>
      </c>
      <c r="W28" s="1038"/>
      <c r="X28" s="1038"/>
      <c r="Y28" s="1038"/>
      <c r="Z28" s="1038"/>
      <c r="AA28" s="1038">
        <v>217</v>
      </c>
      <c r="AB28" s="1038"/>
      <c r="AC28" s="1038"/>
      <c r="AD28" s="1038"/>
      <c r="AE28" s="1039"/>
      <c r="AF28" s="1040">
        <v>217</v>
      </c>
      <c r="AG28" s="1038"/>
      <c r="AH28" s="1038"/>
      <c r="AI28" s="1038"/>
      <c r="AJ28" s="1041"/>
      <c r="AK28" s="1029">
        <v>1144</v>
      </c>
      <c r="AL28" s="1030"/>
      <c r="AM28" s="1030"/>
      <c r="AN28" s="1030"/>
      <c r="AO28" s="1030"/>
      <c r="AP28" s="1030">
        <v>0</v>
      </c>
      <c r="AQ28" s="1030"/>
      <c r="AR28" s="1030"/>
      <c r="AS28" s="1030"/>
      <c r="AT28" s="1030"/>
      <c r="AU28" s="1030">
        <v>0</v>
      </c>
      <c r="AV28" s="1030"/>
      <c r="AW28" s="1030"/>
      <c r="AX28" s="1030"/>
      <c r="AY28" s="1030"/>
      <c r="AZ28" s="1031" t="s">
        <v>548</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10227</v>
      </c>
      <c r="R29" s="1026"/>
      <c r="S29" s="1026"/>
      <c r="T29" s="1026"/>
      <c r="U29" s="1026"/>
      <c r="V29" s="1026">
        <v>9978</v>
      </c>
      <c r="W29" s="1026"/>
      <c r="X29" s="1026"/>
      <c r="Y29" s="1026"/>
      <c r="Z29" s="1026"/>
      <c r="AA29" s="1026">
        <v>249</v>
      </c>
      <c r="AB29" s="1026"/>
      <c r="AC29" s="1026"/>
      <c r="AD29" s="1026"/>
      <c r="AE29" s="1027"/>
      <c r="AF29" s="1022">
        <v>249</v>
      </c>
      <c r="AG29" s="1023"/>
      <c r="AH29" s="1023"/>
      <c r="AI29" s="1023"/>
      <c r="AJ29" s="1024"/>
      <c r="AK29" s="967">
        <v>1418</v>
      </c>
      <c r="AL29" s="958"/>
      <c r="AM29" s="958"/>
      <c r="AN29" s="958"/>
      <c r="AO29" s="958"/>
      <c r="AP29" s="958">
        <v>0</v>
      </c>
      <c r="AQ29" s="958"/>
      <c r="AR29" s="958"/>
      <c r="AS29" s="958"/>
      <c r="AT29" s="958"/>
      <c r="AU29" s="958">
        <v>0</v>
      </c>
      <c r="AV29" s="958"/>
      <c r="AW29" s="958"/>
      <c r="AX29" s="958"/>
      <c r="AY29" s="958"/>
      <c r="AZ29" s="1028" t="s">
        <v>548</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1968</v>
      </c>
      <c r="R30" s="1026"/>
      <c r="S30" s="1026"/>
      <c r="T30" s="1026"/>
      <c r="U30" s="1026"/>
      <c r="V30" s="1026">
        <v>1967</v>
      </c>
      <c r="W30" s="1026"/>
      <c r="X30" s="1026"/>
      <c r="Y30" s="1026"/>
      <c r="Z30" s="1026"/>
      <c r="AA30" s="1026">
        <v>1</v>
      </c>
      <c r="AB30" s="1026"/>
      <c r="AC30" s="1026"/>
      <c r="AD30" s="1026"/>
      <c r="AE30" s="1027"/>
      <c r="AF30" s="1022">
        <v>1</v>
      </c>
      <c r="AG30" s="1023"/>
      <c r="AH30" s="1023"/>
      <c r="AI30" s="1023"/>
      <c r="AJ30" s="1024"/>
      <c r="AK30" s="967">
        <v>351</v>
      </c>
      <c r="AL30" s="958"/>
      <c r="AM30" s="958"/>
      <c r="AN30" s="958"/>
      <c r="AO30" s="958"/>
      <c r="AP30" s="958">
        <v>0</v>
      </c>
      <c r="AQ30" s="958"/>
      <c r="AR30" s="958"/>
      <c r="AS30" s="958"/>
      <c r="AT30" s="958"/>
      <c r="AU30" s="958">
        <v>0</v>
      </c>
      <c r="AV30" s="958"/>
      <c r="AW30" s="958"/>
      <c r="AX30" s="958"/>
      <c r="AY30" s="958"/>
      <c r="AZ30" s="1028" t="s">
        <v>548</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2230</v>
      </c>
      <c r="R31" s="1026"/>
      <c r="S31" s="1026"/>
      <c r="T31" s="1026"/>
      <c r="U31" s="1026"/>
      <c r="V31" s="1026">
        <v>2143</v>
      </c>
      <c r="W31" s="1026"/>
      <c r="X31" s="1026"/>
      <c r="Y31" s="1026"/>
      <c r="Z31" s="1026"/>
      <c r="AA31" s="1026">
        <v>87</v>
      </c>
      <c r="AB31" s="1026"/>
      <c r="AC31" s="1026"/>
      <c r="AD31" s="1026"/>
      <c r="AE31" s="1027"/>
      <c r="AF31" s="1022">
        <v>1682</v>
      </c>
      <c r="AG31" s="1023"/>
      <c r="AH31" s="1023"/>
      <c r="AI31" s="1023"/>
      <c r="AJ31" s="1024"/>
      <c r="AK31" s="967">
        <v>137</v>
      </c>
      <c r="AL31" s="958"/>
      <c r="AM31" s="958"/>
      <c r="AN31" s="958"/>
      <c r="AO31" s="958"/>
      <c r="AP31" s="958">
        <v>1688</v>
      </c>
      <c r="AQ31" s="958"/>
      <c r="AR31" s="958"/>
      <c r="AS31" s="958"/>
      <c r="AT31" s="958"/>
      <c r="AU31" s="958">
        <v>57</v>
      </c>
      <c r="AV31" s="958"/>
      <c r="AW31" s="958"/>
      <c r="AX31" s="958"/>
      <c r="AY31" s="958"/>
      <c r="AZ31" s="1028" t="s">
        <v>488</v>
      </c>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569</v>
      </c>
      <c r="C32" s="1018"/>
      <c r="D32" s="1018"/>
      <c r="E32" s="1018"/>
      <c r="F32" s="1018"/>
      <c r="G32" s="1018"/>
      <c r="H32" s="1018"/>
      <c r="I32" s="1018"/>
      <c r="J32" s="1018"/>
      <c r="K32" s="1018"/>
      <c r="L32" s="1018"/>
      <c r="M32" s="1018"/>
      <c r="N32" s="1018"/>
      <c r="O32" s="1018"/>
      <c r="P32" s="1019"/>
      <c r="Q32" s="1025">
        <v>2470</v>
      </c>
      <c r="R32" s="1026"/>
      <c r="S32" s="1026"/>
      <c r="T32" s="1026"/>
      <c r="U32" s="1026"/>
      <c r="V32" s="1026">
        <v>2446</v>
      </c>
      <c r="W32" s="1026"/>
      <c r="X32" s="1026"/>
      <c r="Y32" s="1026"/>
      <c r="Z32" s="1026"/>
      <c r="AA32" s="1026">
        <v>24</v>
      </c>
      <c r="AB32" s="1026"/>
      <c r="AC32" s="1026"/>
      <c r="AD32" s="1026"/>
      <c r="AE32" s="1027"/>
      <c r="AF32" s="1022">
        <v>1482</v>
      </c>
      <c r="AG32" s="1023"/>
      <c r="AH32" s="1023"/>
      <c r="AI32" s="1023"/>
      <c r="AJ32" s="1024"/>
      <c r="AK32" s="967">
        <v>803</v>
      </c>
      <c r="AL32" s="958"/>
      <c r="AM32" s="958"/>
      <c r="AN32" s="958"/>
      <c r="AO32" s="958"/>
      <c r="AP32" s="958">
        <v>11069</v>
      </c>
      <c r="AQ32" s="958"/>
      <c r="AR32" s="958"/>
      <c r="AS32" s="958"/>
      <c r="AT32" s="958"/>
      <c r="AU32" s="958">
        <v>6309</v>
      </c>
      <c r="AV32" s="958"/>
      <c r="AW32" s="958"/>
      <c r="AX32" s="958"/>
      <c r="AY32" s="958"/>
      <c r="AZ32" s="1028" t="s">
        <v>488</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449</v>
      </c>
      <c r="C33" s="1018"/>
      <c r="D33" s="1018"/>
      <c r="E33" s="1018"/>
      <c r="F33" s="1018"/>
      <c r="G33" s="1018"/>
      <c r="H33" s="1018"/>
      <c r="I33" s="1018"/>
      <c r="J33" s="1018"/>
      <c r="K33" s="1018"/>
      <c r="L33" s="1018"/>
      <c r="M33" s="1018"/>
      <c r="N33" s="1018"/>
      <c r="O33" s="1018"/>
      <c r="P33" s="1019"/>
      <c r="Q33" s="1025">
        <v>177</v>
      </c>
      <c r="R33" s="1026"/>
      <c r="S33" s="1026"/>
      <c r="T33" s="1026"/>
      <c r="U33" s="1026"/>
      <c r="V33" s="1026">
        <v>163</v>
      </c>
      <c r="W33" s="1026"/>
      <c r="X33" s="1026"/>
      <c r="Y33" s="1026"/>
      <c r="Z33" s="1026"/>
      <c r="AA33" s="1026">
        <v>14</v>
      </c>
      <c r="AB33" s="1026"/>
      <c r="AC33" s="1026"/>
      <c r="AD33" s="1026"/>
      <c r="AE33" s="1027"/>
      <c r="AF33" s="1022">
        <v>49</v>
      </c>
      <c r="AG33" s="1023"/>
      <c r="AH33" s="1023"/>
      <c r="AI33" s="1023"/>
      <c r="AJ33" s="1024"/>
      <c r="AK33" s="967">
        <v>95</v>
      </c>
      <c r="AL33" s="958"/>
      <c r="AM33" s="958"/>
      <c r="AN33" s="958"/>
      <c r="AO33" s="958"/>
      <c r="AP33" s="958">
        <v>324</v>
      </c>
      <c r="AQ33" s="958"/>
      <c r="AR33" s="958"/>
      <c r="AS33" s="958"/>
      <c r="AT33" s="958"/>
      <c r="AU33" s="958">
        <v>323</v>
      </c>
      <c r="AV33" s="958"/>
      <c r="AW33" s="958"/>
      <c r="AX33" s="958"/>
      <c r="AY33" s="958"/>
      <c r="AZ33" s="1028" t="s">
        <v>488</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3681</v>
      </c>
      <c r="AG63" s="946"/>
      <c r="AH63" s="946"/>
      <c r="AI63" s="946"/>
      <c r="AJ63" s="1009"/>
      <c r="AK63" s="1010"/>
      <c r="AL63" s="950"/>
      <c r="AM63" s="950"/>
      <c r="AN63" s="950"/>
      <c r="AO63" s="950"/>
      <c r="AP63" s="946">
        <v>13081</v>
      </c>
      <c r="AQ63" s="946"/>
      <c r="AR63" s="946"/>
      <c r="AS63" s="946"/>
      <c r="AT63" s="946"/>
      <c r="AU63" s="946">
        <v>6689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549</v>
      </c>
      <c r="C68" s="973"/>
      <c r="D68" s="973"/>
      <c r="E68" s="973"/>
      <c r="F68" s="973"/>
      <c r="G68" s="973"/>
      <c r="H68" s="973"/>
      <c r="I68" s="973"/>
      <c r="J68" s="973"/>
      <c r="K68" s="973"/>
      <c r="L68" s="973"/>
      <c r="M68" s="973"/>
      <c r="N68" s="973"/>
      <c r="O68" s="973"/>
      <c r="P68" s="974"/>
      <c r="Q68" s="975">
        <v>4923.5429999999997</v>
      </c>
      <c r="R68" s="969"/>
      <c r="S68" s="969"/>
      <c r="T68" s="969"/>
      <c r="U68" s="969"/>
      <c r="V68" s="969">
        <v>4733.1099999999997</v>
      </c>
      <c r="W68" s="969"/>
      <c r="X68" s="969"/>
      <c r="Y68" s="969"/>
      <c r="Z68" s="969"/>
      <c r="AA68" s="969">
        <v>190.43299999999999</v>
      </c>
      <c r="AB68" s="969"/>
      <c r="AC68" s="969"/>
      <c r="AD68" s="969"/>
      <c r="AE68" s="969"/>
      <c r="AF68" s="969">
        <v>49.527999999999999</v>
      </c>
      <c r="AG68" s="969"/>
      <c r="AH68" s="969"/>
      <c r="AI68" s="969"/>
      <c r="AJ68" s="969"/>
      <c r="AK68" s="969">
        <v>8.5960000000000001</v>
      </c>
      <c r="AL68" s="969"/>
      <c r="AM68" s="969"/>
      <c r="AN68" s="969"/>
      <c r="AO68" s="969"/>
      <c r="AP68" s="969">
        <v>1409.402</v>
      </c>
      <c r="AQ68" s="969"/>
      <c r="AR68" s="969"/>
      <c r="AS68" s="969"/>
      <c r="AT68" s="969"/>
      <c r="AU68" s="969">
        <v>1052.683</v>
      </c>
      <c r="AV68" s="969"/>
      <c r="AW68" s="969"/>
      <c r="AX68" s="969"/>
      <c r="AY68" s="969"/>
      <c r="AZ68" s="970" t="s">
        <v>561</v>
      </c>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549</v>
      </c>
      <c r="C69" s="962"/>
      <c r="D69" s="962"/>
      <c r="E69" s="962"/>
      <c r="F69" s="962"/>
      <c r="G69" s="962"/>
      <c r="H69" s="962"/>
      <c r="I69" s="962"/>
      <c r="J69" s="962"/>
      <c r="K69" s="962"/>
      <c r="L69" s="962"/>
      <c r="M69" s="962"/>
      <c r="N69" s="962"/>
      <c r="O69" s="962"/>
      <c r="P69" s="963"/>
      <c r="Q69" s="964">
        <v>131.941</v>
      </c>
      <c r="R69" s="958"/>
      <c r="S69" s="958"/>
      <c r="T69" s="958"/>
      <c r="U69" s="958"/>
      <c r="V69" s="958">
        <v>247.96100000000001</v>
      </c>
      <c r="W69" s="958"/>
      <c r="X69" s="958"/>
      <c r="Y69" s="958"/>
      <c r="Z69" s="958"/>
      <c r="AA69" s="958">
        <v>-116.02</v>
      </c>
      <c r="AB69" s="958"/>
      <c r="AC69" s="958"/>
      <c r="AD69" s="958"/>
      <c r="AE69" s="958"/>
      <c r="AF69" s="958">
        <v>24.885000000000002</v>
      </c>
      <c r="AG69" s="958"/>
      <c r="AH69" s="958"/>
      <c r="AI69" s="958"/>
      <c r="AJ69" s="958"/>
      <c r="AK69" s="958">
        <v>149.501</v>
      </c>
      <c r="AL69" s="958"/>
      <c r="AM69" s="958"/>
      <c r="AN69" s="958"/>
      <c r="AO69" s="958"/>
      <c r="AP69" s="958">
        <v>0</v>
      </c>
      <c r="AQ69" s="958"/>
      <c r="AR69" s="958"/>
      <c r="AS69" s="958"/>
      <c r="AT69" s="958"/>
      <c r="AU69" s="958">
        <v>0</v>
      </c>
      <c r="AV69" s="958"/>
      <c r="AW69" s="958"/>
      <c r="AX69" s="958"/>
      <c r="AY69" s="958"/>
      <c r="AZ69" s="959" t="s">
        <v>562</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550</v>
      </c>
      <c r="C70" s="962"/>
      <c r="D70" s="962"/>
      <c r="E70" s="962"/>
      <c r="F70" s="962"/>
      <c r="G70" s="962"/>
      <c r="H70" s="962"/>
      <c r="I70" s="962"/>
      <c r="J70" s="962"/>
      <c r="K70" s="962"/>
      <c r="L70" s="962"/>
      <c r="M70" s="962"/>
      <c r="N70" s="962"/>
      <c r="O70" s="962"/>
      <c r="P70" s="963"/>
      <c r="Q70" s="964">
        <v>1017</v>
      </c>
      <c r="R70" s="958"/>
      <c r="S70" s="958"/>
      <c r="T70" s="958"/>
      <c r="U70" s="958"/>
      <c r="V70" s="958">
        <v>976</v>
      </c>
      <c r="W70" s="958"/>
      <c r="X70" s="958"/>
      <c r="Y70" s="958"/>
      <c r="Z70" s="958"/>
      <c r="AA70" s="958">
        <v>41</v>
      </c>
      <c r="AB70" s="958"/>
      <c r="AC70" s="958"/>
      <c r="AD70" s="958"/>
      <c r="AE70" s="958"/>
      <c r="AF70" s="958">
        <v>41</v>
      </c>
      <c r="AG70" s="958"/>
      <c r="AH70" s="958"/>
      <c r="AI70" s="958"/>
      <c r="AJ70" s="958"/>
      <c r="AK70" s="958">
        <v>114</v>
      </c>
      <c r="AL70" s="958"/>
      <c r="AM70" s="958"/>
      <c r="AN70" s="958"/>
      <c r="AO70" s="958"/>
      <c r="AP70" s="958">
        <v>0</v>
      </c>
      <c r="AQ70" s="958"/>
      <c r="AR70" s="958"/>
      <c r="AS70" s="958"/>
      <c r="AT70" s="958"/>
      <c r="AU70" s="958">
        <v>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551</v>
      </c>
      <c r="C71" s="962"/>
      <c r="D71" s="962"/>
      <c r="E71" s="962"/>
      <c r="F71" s="962"/>
      <c r="G71" s="962"/>
      <c r="H71" s="962"/>
      <c r="I71" s="962"/>
      <c r="J71" s="962"/>
      <c r="K71" s="962"/>
      <c r="L71" s="962"/>
      <c r="M71" s="962"/>
      <c r="N71" s="962"/>
      <c r="O71" s="962"/>
      <c r="P71" s="963"/>
      <c r="Q71" s="964">
        <v>337</v>
      </c>
      <c r="R71" s="958"/>
      <c r="S71" s="958"/>
      <c r="T71" s="958"/>
      <c r="U71" s="958"/>
      <c r="V71" s="958">
        <v>308</v>
      </c>
      <c r="W71" s="958"/>
      <c r="X71" s="958"/>
      <c r="Y71" s="958"/>
      <c r="Z71" s="958"/>
      <c r="AA71" s="958">
        <v>28</v>
      </c>
      <c r="AB71" s="958"/>
      <c r="AC71" s="958"/>
      <c r="AD71" s="958"/>
      <c r="AE71" s="958"/>
      <c r="AF71" s="958">
        <v>28</v>
      </c>
      <c r="AG71" s="958"/>
      <c r="AH71" s="958"/>
      <c r="AI71" s="958"/>
      <c r="AJ71" s="958"/>
      <c r="AK71" s="958">
        <v>5</v>
      </c>
      <c r="AL71" s="958"/>
      <c r="AM71" s="958"/>
      <c r="AN71" s="958"/>
      <c r="AO71" s="958"/>
      <c r="AP71" s="958">
        <v>0</v>
      </c>
      <c r="AQ71" s="958"/>
      <c r="AR71" s="958"/>
      <c r="AS71" s="958"/>
      <c r="AT71" s="958"/>
      <c r="AU71" s="958">
        <v>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552</v>
      </c>
      <c r="C72" s="962"/>
      <c r="D72" s="962"/>
      <c r="E72" s="962"/>
      <c r="F72" s="962"/>
      <c r="G72" s="962"/>
      <c r="H72" s="962"/>
      <c r="I72" s="962"/>
      <c r="J72" s="962"/>
      <c r="K72" s="962"/>
      <c r="L72" s="962"/>
      <c r="M72" s="962"/>
      <c r="N72" s="962"/>
      <c r="O72" s="962"/>
      <c r="P72" s="963"/>
      <c r="Q72" s="964">
        <v>553</v>
      </c>
      <c r="R72" s="958"/>
      <c r="S72" s="958"/>
      <c r="T72" s="958"/>
      <c r="U72" s="958"/>
      <c r="V72" s="958">
        <v>493</v>
      </c>
      <c r="W72" s="958"/>
      <c r="X72" s="958"/>
      <c r="Y72" s="958"/>
      <c r="Z72" s="958"/>
      <c r="AA72" s="958">
        <v>60</v>
      </c>
      <c r="AB72" s="958"/>
      <c r="AC72" s="958"/>
      <c r="AD72" s="958"/>
      <c r="AE72" s="958"/>
      <c r="AF72" s="958">
        <v>60</v>
      </c>
      <c r="AG72" s="958"/>
      <c r="AH72" s="958"/>
      <c r="AI72" s="958"/>
      <c r="AJ72" s="958"/>
      <c r="AK72" s="958">
        <v>0</v>
      </c>
      <c r="AL72" s="958"/>
      <c r="AM72" s="958"/>
      <c r="AN72" s="958"/>
      <c r="AO72" s="958"/>
      <c r="AP72" s="958">
        <v>0</v>
      </c>
      <c r="AQ72" s="958"/>
      <c r="AR72" s="958"/>
      <c r="AS72" s="958"/>
      <c r="AT72" s="958"/>
      <c r="AU72" s="958">
        <v>0</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553</v>
      </c>
      <c r="C73" s="962"/>
      <c r="D73" s="962"/>
      <c r="E73" s="962"/>
      <c r="F73" s="962"/>
      <c r="G73" s="962"/>
      <c r="H73" s="962"/>
      <c r="I73" s="962"/>
      <c r="J73" s="962"/>
      <c r="K73" s="962"/>
      <c r="L73" s="962"/>
      <c r="M73" s="962"/>
      <c r="N73" s="962"/>
      <c r="O73" s="962"/>
      <c r="P73" s="963"/>
      <c r="Q73" s="964">
        <v>6</v>
      </c>
      <c r="R73" s="958"/>
      <c r="S73" s="958"/>
      <c r="T73" s="958"/>
      <c r="U73" s="958"/>
      <c r="V73" s="958">
        <v>5</v>
      </c>
      <c r="W73" s="958"/>
      <c r="X73" s="958"/>
      <c r="Y73" s="958"/>
      <c r="Z73" s="958"/>
      <c r="AA73" s="958">
        <v>2</v>
      </c>
      <c r="AB73" s="958"/>
      <c r="AC73" s="958"/>
      <c r="AD73" s="958"/>
      <c r="AE73" s="958"/>
      <c r="AF73" s="958">
        <v>2</v>
      </c>
      <c r="AG73" s="958"/>
      <c r="AH73" s="958"/>
      <c r="AI73" s="958"/>
      <c r="AJ73" s="958"/>
      <c r="AK73" s="958">
        <v>0</v>
      </c>
      <c r="AL73" s="958"/>
      <c r="AM73" s="958"/>
      <c r="AN73" s="958"/>
      <c r="AO73" s="958"/>
      <c r="AP73" s="958">
        <v>0</v>
      </c>
      <c r="AQ73" s="958"/>
      <c r="AR73" s="958"/>
      <c r="AS73" s="958"/>
      <c r="AT73" s="958"/>
      <c r="AU73" s="958">
        <v>0</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554</v>
      </c>
      <c r="C74" s="962"/>
      <c r="D74" s="962"/>
      <c r="E74" s="962"/>
      <c r="F74" s="962"/>
      <c r="G74" s="962"/>
      <c r="H74" s="962"/>
      <c r="I74" s="962"/>
      <c r="J74" s="962"/>
      <c r="K74" s="962"/>
      <c r="L74" s="962"/>
      <c r="M74" s="962"/>
      <c r="N74" s="962"/>
      <c r="O74" s="962"/>
      <c r="P74" s="963"/>
      <c r="Q74" s="964">
        <v>2262.6179999999999</v>
      </c>
      <c r="R74" s="958"/>
      <c r="S74" s="958"/>
      <c r="T74" s="958"/>
      <c r="U74" s="958"/>
      <c r="V74" s="958">
        <v>2224.6640000000002</v>
      </c>
      <c r="W74" s="958"/>
      <c r="X74" s="958"/>
      <c r="Y74" s="958"/>
      <c r="Z74" s="958"/>
      <c r="AA74" s="958">
        <v>37.954000000000001</v>
      </c>
      <c r="AB74" s="958"/>
      <c r="AC74" s="958"/>
      <c r="AD74" s="958"/>
      <c r="AE74" s="958"/>
      <c r="AF74" s="958">
        <v>37.954000000000001</v>
      </c>
      <c r="AG74" s="958"/>
      <c r="AH74" s="958"/>
      <c r="AI74" s="958"/>
      <c r="AJ74" s="958"/>
      <c r="AK74" s="958">
        <v>0</v>
      </c>
      <c r="AL74" s="958"/>
      <c r="AM74" s="958"/>
      <c r="AN74" s="958"/>
      <c r="AO74" s="958"/>
      <c r="AP74" s="958">
        <v>0</v>
      </c>
      <c r="AQ74" s="958"/>
      <c r="AR74" s="958"/>
      <c r="AS74" s="958"/>
      <c r="AT74" s="958"/>
      <c r="AU74" s="958">
        <v>0</v>
      </c>
      <c r="AV74" s="958"/>
      <c r="AW74" s="958"/>
      <c r="AX74" s="958"/>
      <c r="AY74" s="958"/>
      <c r="AZ74" s="959" t="s">
        <v>558</v>
      </c>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554</v>
      </c>
      <c r="C75" s="962"/>
      <c r="D75" s="962"/>
      <c r="E75" s="962"/>
      <c r="F75" s="962"/>
      <c r="G75" s="962"/>
      <c r="H75" s="962"/>
      <c r="I75" s="962"/>
      <c r="J75" s="962"/>
      <c r="K75" s="962"/>
      <c r="L75" s="962"/>
      <c r="M75" s="962"/>
      <c r="N75" s="962"/>
      <c r="O75" s="962"/>
      <c r="P75" s="963"/>
      <c r="Q75" s="965">
        <v>924950.43299999996</v>
      </c>
      <c r="R75" s="966"/>
      <c r="S75" s="966"/>
      <c r="T75" s="966"/>
      <c r="U75" s="967"/>
      <c r="V75" s="968">
        <v>909344.67599999998</v>
      </c>
      <c r="W75" s="966"/>
      <c r="X75" s="966"/>
      <c r="Y75" s="966"/>
      <c r="Z75" s="967"/>
      <c r="AA75" s="968">
        <v>15605.757</v>
      </c>
      <c r="AB75" s="966"/>
      <c r="AC75" s="966"/>
      <c r="AD75" s="966"/>
      <c r="AE75" s="967"/>
      <c r="AF75" s="968">
        <v>15605.757</v>
      </c>
      <c r="AG75" s="966"/>
      <c r="AH75" s="966"/>
      <c r="AI75" s="966"/>
      <c r="AJ75" s="967"/>
      <c r="AK75" s="968">
        <v>9689.6970000000001</v>
      </c>
      <c r="AL75" s="966"/>
      <c r="AM75" s="966"/>
      <c r="AN75" s="966"/>
      <c r="AO75" s="967"/>
      <c r="AP75" s="968">
        <v>0</v>
      </c>
      <c r="AQ75" s="966"/>
      <c r="AR75" s="966"/>
      <c r="AS75" s="966"/>
      <c r="AT75" s="967"/>
      <c r="AU75" s="968">
        <v>0</v>
      </c>
      <c r="AV75" s="966"/>
      <c r="AW75" s="966"/>
      <c r="AX75" s="966"/>
      <c r="AY75" s="967"/>
      <c r="AZ75" s="959" t="s">
        <v>559</v>
      </c>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555</v>
      </c>
      <c r="C76" s="962"/>
      <c r="D76" s="962"/>
      <c r="E76" s="962"/>
      <c r="F76" s="962"/>
      <c r="G76" s="962"/>
      <c r="H76" s="962"/>
      <c r="I76" s="962"/>
      <c r="J76" s="962"/>
      <c r="K76" s="962"/>
      <c r="L76" s="962"/>
      <c r="M76" s="962"/>
      <c r="N76" s="962"/>
      <c r="O76" s="962"/>
      <c r="P76" s="963"/>
      <c r="Q76" s="965">
        <v>22583.002</v>
      </c>
      <c r="R76" s="966"/>
      <c r="S76" s="966"/>
      <c r="T76" s="966"/>
      <c r="U76" s="967"/>
      <c r="V76" s="968">
        <v>21732.096000000001</v>
      </c>
      <c r="W76" s="966"/>
      <c r="X76" s="966"/>
      <c r="Y76" s="966"/>
      <c r="Z76" s="967"/>
      <c r="AA76" s="968">
        <v>850.90599999999995</v>
      </c>
      <c r="AB76" s="966"/>
      <c r="AC76" s="966"/>
      <c r="AD76" s="966"/>
      <c r="AE76" s="967"/>
      <c r="AF76" s="968">
        <v>850.90599999999995</v>
      </c>
      <c r="AG76" s="966"/>
      <c r="AH76" s="966"/>
      <c r="AI76" s="966"/>
      <c r="AJ76" s="967"/>
      <c r="AK76" s="968">
        <v>20.7</v>
      </c>
      <c r="AL76" s="966"/>
      <c r="AM76" s="966"/>
      <c r="AN76" s="966"/>
      <c r="AO76" s="967"/>
      <c r="AP76" s="968">
        <v>0</v>
      </c>
      <c r="AQ76" s="966"/>
      <c r="AR76" s="966"/>
      <c r="AS76" s="966"/>
      <c r="AT76" s="967"/>
      <c r="AU76" s="968">
        <v>0</v>
      </c>
      <c r="AV76" s="966"/>
      <c r="AW76" s="966"/>
      <c r="AX76" s="966"/>
      <c r="AY76" s="967"/>
      <c r="AZ76" s="959" t="s">
        <v>558</v>
      </c>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555</v>
      </c>
      <c r="C77" s="962"/>
      <c r="D77" s="962"/>
      <c r="E77" s="962"/>
      <c r="F77" s="962"/>
      <c r="G77" s="962"/>
      <c r="H77" s="962"/>
      <c r="I77" s="962"/>
      <c r="J77" s="962"/>
      <c r="K77" s="962"/>
      <c r="L77" s="962"/>
      <c r="M77" s="962"/>
      <c r="N77" s="962"/>
      <c r="O77" s="962"/>
      <c r="P77" s="963"/>
      <c r="Q77" s="965">
        <v>137.75700000000001</v>
      </c>
      <c r="R77" s="966"/>
      <c r="S77" s="966"/>
      <c r="T77" s="966"/>
      <c r="U77" s="967"/>
      <c r="V77" s="968">
        <v>94.186000000000007</v>
      </c>
      <c r="W77" s="966"/>
      <c r="X77" s="966"/>
      <c r="Y77" s="966"/>
      <c r="Z77" s="967"/>
      <c r="AA77" s="968">
        <v>43.57</v>
      </c>
      <c r="AB77" s="966"/>
      <c r="AC77" s="966"/>
      <c r="AD77" s="966"/>
      <c r="AE77" s="967"/>
      <c r="AF77" s="968">
        <v>43.57</v>
      </c>
      <c r="AG77" s="966"/>
      <c r="AH77" s="966"/>
      <c r="AI77" s="966"/>
      <c r="AJ77" s="967"/>
      <c r="AK77" s="968">
        <v>0</v>
      </c>
      <c r="AL77" s="966"/>
      <c r="AM77" s="966"/>
      <c r="AN77" s="966"/>
      <c r="AO77" s="967"/>
      <c r="AP77" s="968">
        <v>0</v>
      </c>
      <c r="AQ77" s="966"/>
      <c r="AR77" s="966"/>
      <c r="AS77" s="966"/>
      <c r="AT77" s="967"/>
      <c r="AU77" s="968">
        <v>0</v>
      </c>
      <c r="AV77" s="966"/>
      <c r="AW77" s="966"/>
      <c r="AX77" s="966"/>
      <c r="AY77" s="967"/>
      <c r="AZ77" s="959" t="s">
        <v>560</v>
      </c>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556</v>
      </c>
      <c r="C78" s="962"/>
      <c r="D78" s="962"/>
      <c r="E78" s="962"/>
      <c r="F78" s="962"/>
      <c r="G78" s="962"/>
      <c r="H78" s="962"/>
      <c r="I78" s="962"/>
      <c r="J78" s="962"/>
      <c r="K78" s="962"/>
      <c r="L78" s="962"/>
      <c r="M78" s="962"/>
      <c r="N78" s="962"/>
      <c r="O78" s="962"/>
      <c r="P78" s="963"/>
      <c r="Q78" s="964">
        <v>308.21899999999999</v>
      </c>
      <c r="R78" s="958"/>
      <c r="S78" s="958"/>
      <c r="T78" s="958"/>
      <c r="U78" s="958"/>
      <c r="V78" s="958">
        <v>289.76400000000001</v>
      </c>
      <c r="W78" s="958"/>
      <c r="X78" s="958"/>
      <c r="Y78" s="958"/>
      <c r="Z78" s="958"/>
      <c r="AA78" s="958">
        <v>18.454999999999998</v>
      </c>
      <c r="AB78" s="958"/>
      <c r="AC78" s="958"/>
      <c r="AD78" s="958"/>
      <c r="AE78" s="958"/>
      <c r="AF78" s="958">
        <v>18.454999999999998</v>
      </c>
      <c r="AG78" s="958"/>
      <c r="AH78" s="958"/>
      <c r="AI78" s="958"/>
      <c r="AJ78" s="958"/>
      <c r="AK78" s="958">
        <v>6.6559999999999997</v>
      </c>
      <c r="AL78" s="958"/>
      <c r="AM78" s="958"/>
      <c r="AN78" s="958"/>
      <c r="AO78" s="958"/>
      <c r="AP78" s="958">
        <v>0</v>
      </c>
      <c r="AQ78" s="958"/>
      <c r="AR78" s="958"/>
      <c r="AS78" s="958"/>
      <c r="AT78" s="958"/>
      <c r="AU78" s="958">
        <v>0</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557</v>
      </c>
      <c r="C79" s="962"/>
      <c r="D79" s="962"/>
      <c r="E79" s="962"/>
      <c r="F79" s="962"/>
      <c r="G79" s="962"/>
      <c r="H79" s="962"/>
      <c r="I79" s="962"/>
      <c r="J79" s="962"/>
      <c r="K79" s="962"/>
      <c r="L79" s="962"/>
      <c r="M79" s="962"/>
      <c r="N79" s="962"/>
      <c r="O79" s="962"/>
      <c r="P79" s="963"/>
      <c r="Q79" s="964">
        <v>50304.811000000002</v>
      </c>
      <c r="R79" s="958"/>
      <c r="S79" s="958"/>
      <c r="T79" s="958"/>
      <c r="U79" s="958"/>
      <c r="V79" s="958">
        <v>47940.538</v>
      </c>
      <c r="W79" s="958"/>
      <c r="X79" s="958"/>
      <c r="Y79" s="958"/>
      <c r="Z79" s="958"/>
      <c r="AA79" s="958">
        <v>2364.2730000000001</v>
      </c>
      <c r="AB79" s="958"/>
      <c r="AC79" s="958"/>
      <c r="AD79" s="958"/>
      <c r="AE79" s="958"/>
      <c r="AF79" s="958">
        <v>9591.4969999999994</v>
      </c>
      <c r="AG79" s="958"/>
      <c r="AH79" s="958"/>
      <c r="AI79" s="958"/>
      <c r="AJ79" s="958"/>
      <c r="AK79" s="958">
        <v>0</v>
      </c>
      <c r="AL79" s="958"/>
      <c r="AM79" s="958"/>
      <c r="AN79" s="958"/>
      <c r="AO79" s="958"/>
      <c r="AP79" s="958">
        <v>0</v>
      </c>
      <c r="AQ79" s="958"/>
      <c r="AR79" s="958"/>
      <c r="AS79" s="958"/>
      <c r="AT79" s="958"/>
      <c r="AU79" s="958">
        <v>0</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26354</v>
      </c>
      <c r="AG88" s="946"/>
      <c r="AH88" s="946"/>
      <c r="AI88" s="946"/>
      <c r="AJ88" s="946"/>
      <c r="AK88" s="950"/>
      <c r="AL88" s="950"/>
      <c r="AM88" s="950"/>
      <c r="AN88" s="950"/>
      <c r="AO88" s="950"/>
      <c r="AP88" s="946">
        <v>1409</v>
      </c>
      <c r="AQ88" s="946"/>
      <c r="AR88" s="946"/>
      <c r="AS88" s="946"/>
      <c r="AT88" s="946"/>
      <c r="AU88" s="946">
        <v>1053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642</v>
      </c>
      <c r="CS102" s="940"/>
      <c r="CT102" s="940"/>
      <c r="CU102" s="940"/>
      <c r="CV102" s="941"/>
      <c r="CW102" s="939">
        <v>27</v>
      </c>
      <c r="CX102" s="940"/>
      <c r="CY102" s="940"/>
      <c r="CZ102" s="940"/>
      <c r="DA102" s="941"/>
      <c r="DB102" s="939">
        <v>205</v>
      </c>
      <c r="DC102" s="940"/>
      <c r="DD102" s="940"/>
      <c r="DE102" s="940"/>
      <c r="DF102" s="941"/>
      <c r="DG102" s="939">
        <v>140</v>
      </c>
      <c r="DH102" s="940"/>
      <c r="DI102" s="940"/>
      <c r="DJ102" s="940"/>
      <c r="DK102" s="941"/>
      <c r="DL102" s="939" t="s">
        <v>548</v>
      </c>
      <c r="DM102" s="940"/>
      <c r="DN102" s="940"/>
      <c r="DO102" s="940"/>
      <c r="DP102" s="941"/>
      <c r="DQ102" s="939" t="s">
        <v>548</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4809431</v>
      </c>
      <c r="AB110" s="876"/>
      <c r="AC110" s="876"/>
      <c r="AD110" s="876"/>
      <c r="AE110" s="877"/>
      <c r="AF110" s="878">
        <v>4552357</v>
      </c>
      <c r="AG110" s="876"/>
      <c r="AH110" s="876"/>
      <c r="AI110" s="876"/>
      <c r="AJ110" s="877"/>
      <c r="AK110" s="878">
        <v>4483579</v>
      </c>
      <c r="AL110" s="876"/>
      <c r="AM110" s="876"/>
      <c r="AN110" s="876"/>
      <c r="AO110" s="877"/>
      <c r="AP110" s="879">
        <v>19.8</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41960732</v>
      </c>
      <c r="BR110" s="829"/>
      <c r="BS110" s="829"/>
      <c r="BT110" s="829"/>
      <c r="BU110" s="829"/>
      <c r="BV110" s="829">
        <v>38622535</v>
      </c>
      <c r="BW110" s="829"/>
      <c r="BX110" s="829"/>
      <c r="BY110" s="829"/>
      <c r="BZ110" s="829"/>
      <c r="CA110" s="829">
        <v>34841536</v>
      </c>
      <c r="CB110" s="829"/>
      <c r="CC110" s="829"/>
      <c r="CD110" s="829"/>
      <c r="CE110" s="829"/>
      <c r="CF110" s="853">
        <v>154.19999999999999</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419782</v>
      </c>
      <c r="BR111" s="804"/>
      <c r="BS111" s="804"/>
      <c r="BT111" s="804"/>
      <c r="BU111" s="804"/>
      <c r="BV111" s="804">
        <v>389681</v>
      </c>
      <c r="BW111" s="804"/>
      <c r="BX111" s="804"/>
      <c r="BY111" s="804"/>
      <c r="BZ111" s="804"/>
      <c r="CA111" s="804">
        <v>391066</v>
      </c>
      <c r="CB111" s="804"/>
      <c r="CC111" s="804"/>
      <c r="CD111" s="804"/>
      <c r="CE111" s="804"/>
      <c r="CF111" s="862">
        <v>1.7</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8006433</v>
      </c>
      <c r="BR112" s="804"/>
      <c r="BS112" s="804"/>
      <c r="BT112" s="804"/>
      <c r="BU112" s="804"/>
      <c r="BV112" s="804">
        <v>7396960</v>
      </c>
      <c r="BW112" s="804"/>
      <c r="BX112" s="804"/>
      <c r="BY112" s="804"/>
      <c r="BZ112" s="804"/>
      <c r="CA112" s="804">
        <v>6689675</v>
      </c>
      <c r="CB112" s="804"/>
      <c r="CC112" s="804"/>
      <c r="CD112" s="804"/>
      <c r="CE112" s="804"/>
      <c r="CF112" s="862">
        <v>29.6</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767225</v>
      </c>
      <c r="AB113" s="906"/>
      <c r="AC113" s="906"/>
      <c r="AD113" s="906"/>
      <c r="AE113" s="907"/>
      <c r="AF113" s="908">
        <v>642616</v>
      </c>
      <c r="AG113" s="906"/>
      <c r="AH113" s="906"/>
      <c r="AI113" s="906"/>
      <c r="AJ113" s="907"/>
      <c r="AK113" s="908">
        <v>594230</v>
      </c>
      <c r="AL113" s="906"/>
      <c r="AM113" s="906"/>
      <c r="AN113" s="906"/>
      <c r="AO113" s="907"/>
      <c r="AP113" s="909">
        <v>2.6</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460292</v>
      </c>
      <c r="BR113" s="804"/>
      <c r="BS113" s="804"/>
      <c r="BT113" s="804"/>
      <c r="BU113" s="804"/>
      <c r="BV113" s="804">
        <v>616368</v>
      </c>
      <c r="BW113" s="804"/>
      <c r="BX113" s="804"/>
      <c r="BY113" s="804"/>
      <c r="BZ113" s="804"/>
      <c r="CA113" s="804">
        <v>1052683</v>
      </c>
      <c r="CB113" s="804"/>
      <c r="CC113" s="804"/>
      <c r="CD113" s="804"/>
      <c r="CE113" s="804"/>
      <c r="CF113" s="862">
        <v>4.7</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52109</v>
      </c>
      <c r="AB114" s="767"/>
      <c r="AC114" s="767"/>
      <c r="AD114" s="767"/>
      <c r="AE114" s="768"/>
      <c r="AF114" s="769">
        <v>61857</v>
      </c>
      <c r="AG114" s="767"/>
      <c r="AH114" s="767"/>
      <c r="AI114" s="767"/>
      <c r="AJ114" s="768"/>
      <c r="AK114" s="769">
        <v>62124</v>
      </c>
      <c r="AL114" s="767"/>
      <c r="AM114" s="767"/>
      <c r="AN114" s="767"/>
      <c r="AO114" s="768"/>
      <c r="AP114" s="811">
        <v>0.3</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5461005</v>
      </c>
      <c r="BR114" s="804"/>
      <c r="BS114" s="804"/>
      <c r="BT114" s="804"/>
      <c r="BU114" s="804"/>
      <c r="BV114" s="804">
        <v>5448529</v>
      </c>
      <c r="BW114" s="804"/>
      <c r="BX114" s="804"/>
      <c r="BY114" s="804"/>
      <c r="BZ114" s="804"/>
      <c r="CA114" s="804">
        <v>5410718</v>
      </c>
      <c r="CB114" s="804"/>
      <c r="CC114" s="804"/>
      <c r="CD114" s="804"/>
      <c r="CE114" s="804"/>
      <c r="CF114" s="862">
        <v>23.9</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419782</v>
      </c>
      <c r="DH115" s="767"/>
      <c r="DI115" s="767"/>
      <c r="DJ115" s="767"/>
      <c r="DK115" s="768"/>
      <c r="DL115" s="769">
        <v>389681</v>
      </c>
      <c r="DM115" s="767"/>
      <c r="DN115" s="767"/>
      <c r="DO115" s="767"/>
      <c r="DP115" s="768"/>
      <c r="DQ115" s="769">
        <v>391066</v>
      </c>
      <c r="DR115" s="767"/>
      <c r="DS115" s="767"/>
      <c r="DT115" s="767"/>
      <c r="DU115" s="768"/>
      <c r="DV115" s="811">
        <v>1.7</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5628765</v>
      </c>
      <c r="AB117" s="890"/>
      <c r="AC117" s="890"/>
      <c r="AD117" s="890"/>
      <c r="AE117" s="891"/>
      <c r="AF117" s="892">
        <v>5256830</v>
      </c>
      <c r="AG117" s="890"/>
      <c r="AH117" s="890"/>
      <c r="AI117" s="890"/>
      <c r="AJ117" s="891"/>
      <c r="AK117" s="892">
        <v>5139933</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56308244</v>
      </c>
      <c r="BR119" s="832"/>
      <c r="BS119" s="832"/>
      <c r="BT119" s="832"/>
      <c r="BU119" s="832"/>
      <c r="BV119" s="832">
        <v>52474073</v>
      </c>
      <c r="BW119" s="832"/>
      <c r="BX119" s="832"/>
      <c r="BY119" s="832"/>
      <c r="BZ119" s="832"/>
      <c r="CA119" s="832">
        <v>48385678</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8509028</v>
      </c>
      <c r="BR120" s="829"/>
      <c r="BS120" s="829"/>
      <c r="BT120" s="829"/>
      <c r="BU120" s="829"/>
      <c r="BV120" s="829">
        <v>8010495</v>
      </c>
      <c r="BW120" s="829"/>
      <c r="BX120" s="829"/>
      <c r="BY120" s="829"/>
      <c r="BZ120" s="829"/>
      <c r="CA120" s="829">
        <v>8133239</v>
      </c>
      <c r="CB120" s="829"/>
      <c r="CC120" s="829"/>
      <c r="CD120" s="829"/>
      <c r="CE120" s="829"/>
      <c r="CF120" s="853">
        <v>36</v>
      </c>
      <c r="CG120" s="854"/>
      <c r="CH120" s="854"/>
      <c r="CI120" s="854"/>
      <c r="CJ120" s="854"/>
      <c r="CK120" s="855" t="s">
        <v>445</v>
      </c>
      <c r="CL120" s="839"/>
      <c r="CM120" s="839"/>
      <c r="CN120" s="839"/>
      <c r="CO120" s="840"/>
      <c r="CP120" s="859" t="s">
        <v>446</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6309398</v>
      </c>
      <c r="DR120" s="829"/>
      <c r="DS120" s="829"/>
      <c r="DT120" s="829"/>
      <c r="DU120" s="829"/>
      <c r="DV120" s="830">
        <v>27.9</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5437350</v>
      </c>
      <c r="BR121" s="804"/>
      <c r="BS121" s="804"/>
      <c r="BT121" s="804"/>
      <c r="BU121" s="804"/>
      <c r="BV121" s="804">
        <v>5413767</v>
      </c>
      <c r="BW121" s="804"/>
      <c r="BX121" s="804"/>
      <c r="BY121" s="804"/>
      <c r="BZ121" s="804"/>
      <c r="CA121" s="804">
        <v>5780891</v>
      </c>
      <c r="CB121" s="804"/>
      <c r="CC121" s="804"/>
      <c r="CD121" s="804"/>
      <c r="CE121" s="804"/>
      <c r="CF121" s="862">
        <v>25.6</v>
      </c>
      <c r="CG121" s="863"/>
      <c r="CH121" s="863"/>
      <c r="CI121" s="863"/>
      <c r="CJ121" s="863"/>
      <c r="CK121" s="856"/>
      <c r="CL121" s="842"/>
      <c r="CM121" s="842"/>
      <c r="CN121" s="842"/>
      <c r="CO121" s="843"/>
      <c r="CP121" s="822" t="s">
        <v>449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322872</v>
      </c>
      <c r="DR121" s="804"/>
      <c r="DS121" s="804"/>
      <c r="DT121" s="804"/>
      <c r="DU121" s="804"/>
      <c r="DV121" s="781">
        <v>1.4</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41069978</v>
      </c>
      <c r="BR122" s="832"/>
      <c r="BS122" s="832"/>
      <c r="BT122" s="832"/>
      <c r="BU122" s="832"/>
      <c r="BV122" s="832">
        <v>38138809</v>
      </c>
      <c r="BW122" s="832"/>
      <c r="BX122" s="832"/>
      <c r="BY122" s="832"/>
      <c r="BZ122" s="832"/>
      <c r="CA122" s="832">
        <v>34848257</v>
      </c>
      <c r="CB122" s="832"/>
      <c r="CC122" s="832"/>
      <c r="CD122" s="832"/>
      <c r="CE122" s="832"/>
      <c r="CF122" s="833">
        <v>154.19999999999999</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17487</v>
      </c>
      <c r="DH122" s="804"/>
      <c r="DI122" s="804"/>
      <c r="DJ122" s="804"/>
      <c r="DK122" s="804"/>
      <c r="DL122" s="804">
        <v>52810</v>
      </c>
      <c r="DM122" s="804"/>
      <c r="DN122" s="804"/>
      <c r="DO122" s="804"/>
      <c r="DP122" s="804"/>
      <c r="DQ122" s="804">
        <v>57405</v>
      </c>
      <c r="DR122" s="804"/>
      <c r="DS122" s="804"/>
      <c r="DT122" s="804"/>
      <c r="DU122" s="804"/>
      <c r="DV122" s="781">
        <v>0.3</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55016356</v>
      </c>
      <c r="BR123" s="820"/>
      <c r="BS123" s="820"/>
      <c r="BT123" s="820"/>
      <c r="BU123" s="820"/>
      <c r="BV123" s="820">
        <v>51563071</v>
      </c>
      <c r="BW123" s="820"/>
      <c r="BX123" s="820"/>
      <c r="BY123" s="820"/>
      <c r="BZ123" s="820"/>
      <c r="CA123" s="820">
        <v>48762387</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6.1</v>
      </c>
      <c r="BR124" s="818"/>
      <c r="BS124" s="818"/>
      <c r="BT124" s="818"/>
      <c r="BU124" s="818"/>
      <c r="BV124" s="818">
        <v>4.0999999999999996</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7988946</v>
      </c>
      <c r="DH124" s="751"/>
      <c r="DI124" s="751"/>
      <c r="DJ124" s="751"/>
      <c r="DK124" s="752"/>
      <c r="DL124" s="753">
        <v>7344150</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547149</v>
      </c>
      <c r="AB128" s="788"/>
      <c r="AC128" s="788"/>
      <c r="AD128" s="788"/>
      <c r="AE128" s="789"/>
      <c r="AF128" s="790">
        <v>513601</v>
      </c>
      <c r="AG128" s="788"/>
      <c r="AH128" s="788"/>
      <c r="AI128" s="788"/>
      <c r="AJ128" s="789"/>
      <c r="AK128" s="790">
        <v>542729</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11.99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25195098</v>
      </c>
      <c r="AB129" s="767"/>
      <c r="AC129" s="767"/>
      <c r="AD129" s="767"/>
      <c r="AE129" s="768"/>
      <c r="AF129" s="769">
        <v>25764389</v>
      </c>
      <c r="AG129" s="767"/>
      <c r="AH129" s="767"/>
      <c r="AI129" s="767"/>
      <c r="AJ129" s="768"/>
      <c r="AK129" s="769">
        <v>26456687</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16.989999999999998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4139921</v>
      </c>
      <c r="AB130" s="767"/>
      <c r="AC130" s="767"/>
      <c r="AD130" s="767"/>
      <c r="AE130" s="768"/>
      <c r="AF130" s="769">
        <v>3951108</v>
      </c>
      <c r="AG130" s="767"/>
      <c r="AH130" s="767"/>
      <c r="AI130" s="767"/>
      <c r="AJ130" s="768"/>
      <c r="AK130" s="769">
        <v>3858258</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3.7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21055177</v>
      </c>
      <c r="AB131" s="751"/>
      <c r="AC131" s="751"/>
      <c r="AD131" s="751"/>
      <c r="AE131" s="752"/>
      <c r="AF131" s="753">
        <v>21813281</v>
      </c>
      <c r="AG131" s="751"/>
      <c r="AH131" s="751"/>
      <c r="AI131" s="751"/>
      <c r="AJ131" s="752"/>
      <c r="AK131" s="753">
        <v>22598429</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4.4725104900000003</v>
      </c>
      <c r="AB132" s="732"/>
      <c r="AC132" s="732"/>
      <c r="AD132" s="732"/>
      <c r="AE132" s="733"/>
      <c r="AF132" s="734">
        <v>3.6313702650000002</v>
      </c>
      <c r="AG132" s="732"/>
      <c r="AH132" s="732"/>
      <c r="AI132" s="732"/>
      <c r="AJ132" s="733"/>
      <c r="AK132" s="734">
        <v>3.269899868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4.2</v>
      </c>
      <c r="AB133" s="711"/>
      <c r="AC133" s="711"/>
      <c r="AD133" s="711"/>
      <c r="AE133" s="712"/>
      <c r="AF133" s="710">
        <v>4</v>
      </c>
      <c r="AG133" s="711"/>
      <c r="AH133" s="711"/>
      <c r="AI133" s="711"/>
      <c r="AJ133" s="712"/>
      <c r="AK133" s="710">
        <v>3.7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TG2BFGp2S+KIGWbhO+uDdtwT5XcvGF9VtV5QRWUY4EbmFtdpW1VAoj1lg2qNlB0anzmPKHPVJK4nIAguI1ZHQ==" saltValue="y+josH7MpA2EAC2Ji8yg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FkvEA9BDjBJVagoIKtL/DM5x1BbYt8Be0ElUCFs+zgQt/GW5b4gMKcLzNrs8YHUcYCpZPgBGYPNno0PYWgk3pQ==" saltValue="1ANk1QcvP6n2VWtvveWs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rDHzS4yAIwstrU7kscOwzFaRmZRdHuZ4Uo2LS7aj3OppDgVMJ+QTeLTmPrrxZcRpXOasb0H6qHvGqhvYe0Wlw==" saltValue="6DmEngw0FXl77DQbBsgj6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5" t="s">
        <v>480</v>
      </c>
      <c r="AP7" s="253"/>
      <c r="AQ7" s="254" t="s">
        <v>481</v>
      </c>
      <c r="AR7" s="255"/>
    </row>
    <row r="8" spans="1:46" x14ac:dyDescent="0.15">
      <c r="A8" s="247"/>
      <c r="AK8" s="256"/>
      <c r="AL8" s="257"/>
      <c r="AM8" s="257"/>
      <c r="AN8" s="258"/>
      <c r="AO8" s="1106"/>
      <c r="AP8" s="259" t="s">
        <v>482</v>
      </c>
      <c r="AQ8" s="260" t="s">
        <v>483</v>
      </c>
      <c r="AR8" s="261" t="s">
        <v>484</v>
      </c>
    </row>
    <row r="9" spans="1:46" x14ac:dyDescent="0.15">
      <c r="A9" s="247"/>
      <c r="AK9" s="1117" t="s">
        <v>485</v>
      </c>
      <c r="AL9" s="1118"/>
      <c r="AM9" s="1118"/>
      <c r="AN9" s="1119"/>
      <c r="AO9" s="262">
        <v>6691111</v>
      </c>
      <c r="AP9" s="262">
        <v>56915</v>
      </c>
      <c r="AQ9" s="263">
        <v>68274</v>
      </c>
      <c r="AR9" s="264">
        <v>-16.600000000000001</v>
      </c>
    </row>
    <row r="10" spans="1:46" ht="13.5" customHeight="1" x14ac:dyDescent="0.15">
      <c r="A10" s="247"/>
      <c r="AK10" s="1117" t="s">
        <v>486</v>
      </c>
      <c r="AL10" s="1118"/>
      <c r="AM10" s="1118"/>
      <c r="AN10" s="1119"/>
      <c r="AO10" s="265">
        <v>1071031</v>
      </c>
      <c r="AP10" s="265">
        <v>9110</v>
      </c>
      <c r="AQ10" s="266">
        <v>4860</v>
      </c>
      <c r="AR10" s="267">
        <v>87.4</v>
      </c>
    </row>
    <row r="11" spans="1:46" ht="13.5" customHeight="1" x14ac:dyDescent="0.15">
      <c r="A11" s="247"/>
      <c r="AK11" s="1117" t="s">
        <v>487</v>
      </c>
      <c r="AL11" s="1118"/>
      <c r="AM11" s="1118"/>
      <c r="AN11" s="1119"/>
      <c r="AO11" s="265" t="s">
        <v>488</v>
      </c>
      <c r="AP11" s="265" t="s">
        <v>488</v>
      </c>
      <c r="AQ11" s="266">
        <v>567</v>
      </c>
      <c r="AR11" s="267" t="s">
        <v>488</v>
      </c>
    </row>
    <row r="12" spans="1:46" ht="13.5" customHeight="1" x14ac:dyDescent="0.15">
      <c r="A12" s="247"/>
      <c r="AK12" s="1117" t="s">
        <v>489</v>
      </c>
      <c r="AL12" s="1118"/>
      <c r="AM12" s="1118"/>
      <c r="AN12" s="1119"/>
      <c r="AO12" s="265" t="s">
        <v>488</v>
      </c>
      <c r="AP12" s="265" t="s">
        <v>488</v>
      </c>
      <c r="AQ12" s="266">
        <v>16</v>
      </c>
      <c r="AR12" s="267" t="s">
        <v>488</v>
      </c>
    </row>
    <row r="13" spans="1:46" ht="13.5" customHeight="1" x14ac:dyDescent="0.15">
      <c r="A13" s="247"/>
      <c r="AK13" s="1117" t="s">
        <v>490</v>
      </c>
      <c r="AL13" s="1118"/>
      <c r="AM13" s="1118"/>
      <c r="AN13" s="1119"/>
      <c r="AO13" s="265">
        <v>286795</v>
      </c>
      <c r="AP13" s="265">
        <v>2439</v>
      </c>
      <c r="AQ13" s="266">
        <v>2777</v>
      </c>
      <c r="AR13" s="267">
        <v>-12.2</v>
      </c>
    </row>
    <row r="14" spans="1:46" ht="13.5" customHeight="1" x14ac:dyDescent="0.15">
      <c r="A14" s="247"/>
      <c r="AK14" s="1117" t="s">
        <v>491</v>
      </c>
      <c r="AL14" s="1118"/>
      <c r="AM14" s="1118"/>
      <c r="AN14" s="1119"/>
      <c r="AO14" s="265">
        <v>61781</v>
      </c>
      <c r="AP14" s="265">
        <v>526</v>
      </c>
      <c r="AQ14" s="266">
        <v>1330</v>
      </c>
      <c r="AR14" s="267">
        <v>-60.5</v>
      </c>
    </row>
    <row r="15" spans="1:46" ht="13.5" customHeight="1" x14ac:dyDescent="0.15">
      <c r="A15" s="247"/>
      <c r="AK15" s="1120" t="s">
        <v>492</v>
      </c>
      <c r="AL15" s="1121"/>
      <c r="AM15" s="1121"/>
      <c r="AN15" s="1122"/>
      <c r="AO15" s="265">
        <v>-388958</v>
      </c>
      <c r="AP15" s="265">
        <v>-3308</v>
      </c>
      <c r="AQ15" s="266">
        <v>-3833</v>
      </c>
      <c r="AR15" s="267">
        <v>-13.7</v>
      </c>
    </row>
    <row r="16" spans="1:46" x14ac:dyDescent="0.15">
      <c r="A16" s="247"/>
      <c r="AK16" s="1120" t="s">
        <v>177</v>
      </c>
      <c r="AL16" s="1121"/>
      <c r="AM16" s="1121"/>
      <c r="AN16" s="1122"/>
      <c r="AO16" s="265">
        <v>7721760</v>
      </c>
      <c r="AP16" s="265">
        <v>65681</v>
      </c>
      <c r="AQ16" s="266">
        <v>73991</v>
      </c>
      <c r="AR16" s="267">
        <v>-11.2</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23" t="s">
        <v>497</v>
      </c>
      <c r="AL21" s="1124"/>
      <c r="AM21" s="1124"/>
      <c r="AN21" s="1125"/>
      <c r="AO21" s="277">
        <v>5.28</v>
      </c>
      <c r="AP21" s="278">
        <v>6.28</v>
      </c>
      <c r="AQ21" s="279">
        <v>-1</v>
      </c>
      <c r="AS21" s="280"/>
      <c r="AT21" s="276"/>
    </row>
    <row r="22" spans="1:46" s="248" customFormat="1" x14ac:dyDescent="0.15">
      <c r="A22" s="276"/>
      <c r="AK22" s="1123" t="s">
        <v>498</v>
      </c>
      <c r="AL22" s="1124"/>
      <c r="AM22" s="1124"/>
      <c r="AN22" s="1125"/>
      <c r="AO22" s="281">
        <v>100</v>
      </c>
      <c r="AP22" s="282">
        <v>98.7</v>
      </c>
      <c r="AQ22" s="283">
        <v>1.3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5" t="s">
        <v>480</v>
      </c>
      <c r="AP30" s="253"/>
      <c r="AQ30" s="254" t="s">
        <v>481</v>
      </c>
      <c r="AR30" s="255"/>
    </row>
    <row r="31" spans="1:46" x14ac:dyDescent="0.15">
      <c r="A31" s="247"/>
      <c r="AK31" s="256"/>
      <c r="AL31" s="257"/>
      <c r="AM31" s="257"/>
      <c r="AN31" s="258"/>
      <c r="AO31" s="1106"/>
      <c r="AP31" s="259" t="s">
        <v>482</v>
      </c>
      <c r="AQ31" s="260" t="s">
        <v>483</v>
      </c>
      <c r="AR31" s="261" t="s">
        <v>484</v>
      </c>
    </row>
    <row r="32" spans="1:46" ht="27" customHeight="1" x14ac:dyDescent="0.15">
      <c r="A32" s="247"/>
      <c r="AK32" s="1107" t="s">
        <v>502</v>
      </c>
      <c r="AL32" s="1108"/>
      <c r="AM32" s="1108"/>
      <c r="AN32" s="1109"/>
      <c r="AO32" s="291">
        <v>4483579</v>
      </c>
      <c r="AP32" s="291">
        <v>38137</v>
      </c>
      <c r="AQ32" s="292">
        <v>32402</v>
      </c>
      <c r="AR32" s="293">
        <v>17.7</v>
      </c>
    </row>
    <row r="33" spans="1:46" ht="13.5" customHeight="1" x14ac:dyDescent="0.15">
      <c r="A33" s="247"/>
      <c r="AK33" s="1107" t="s">
        <v>503</v>
      </c>
      <c r="AL33" s="1108"/>
      <c r="AM33" s="1108"/>
      <c r="AN33" s="1109"/>
      <c r="AO33" s="291" t="s">
        <v>488</v>
      </c>
      <c r="AP33" s="291" t="s">
        <v>488</v>
      </c>
      <c r="AQ33" s="292" t="s">
        <v>488</v>
      </c>
      <c r="AR33" s="293" t="s">
        <v>488</v>
      </c>
    </row>
    <row r="34" spans="1:46" ht="27" customHeight="1" x14ac:dyDescent="0.15">
      <c r="A34" s="247"/>
      <c r="AK34" s="1107" t="s">
        <v>504</v>
      </c>
      <c r="AL34" s="1108"/>
      <c r="AM34" s="1108"/>
      <c r="AN34" s="1109"/>
      <c r="AO34" s="291" t="s">
        <v>488</v>
      </c>
      <c r="AP34" s="291" t="s">
        <v>488</v>
      </c>
      <c r="AQ34" s="292">
        <v>16</v>
      </c>
      <c r="AR34" s="293" t="s">
        <v>488</v>
      </c>
    </row>
    <row r="35" spans="1:46" ht="27" customHeight="1" x14ac:dyDescent="0.15">
      <c r="A35" s="247"/>
      <c r="AK35" s="1107" t="s">
        <v>505</v>
      </c>
      <c r="AL35" s="1108"/>
      <c r="AM35" s="1108"/>
      <c r="AN35" s="1109"/>
      <c r="AO35" s="291">
        <v>594230</v>
      </c>
      <c r="AP35" s="291">
        <v>5055</v>
      </c>
      <c r="AQ35" s="292">
        <v>5520</v>
      </c>
      <c r="AR35" s="293">
        <v>-8.4</v>
      </c>
    </row>
    <row r="36" spans="1:46" ht="27" customHeight="1" x14ac:dyDescent="0.15">
      <c r="A36" s="247"/>
      <c r="AK36" s="1107" t="s">
        <v>506</v>
      </c>
      <c r="AL36" s="1108"/>
      <c r="AM36" s="1108"/>
      <c r="AN36" s="1109"/>
      <c r="AO36" s="291">
        <v>62124</v>
      </c>
      <c r="AP36" s="291">
        <v>528</v>
      </c>
      <c r="AQ36" s="292">
        <v>1296</v>
      </c>
      <c r="AR36" s="293">
        <v>-59.3</v>
      </c>
    </row>
    <row r="37" spans="1:46" ht="13.5" customHeight="1" x14ac:dyDescent="0.15">
      <c r="A37" s="247"/>
      <c r="AK37" s="1107" t="s">
        <v>507</v>
      </c>
      <c r="AL37" s="1108"/>
      <c r="AM37" s="1108"/>
      <c r="AN37" s="1109"/>
      <c r="AO37" s="291" t="s">
        <v>488</v>
      </c>
      <c r="AP37" s="291" t="s">
        <v>488</v>
      </c>
      <c r="AQ37" s="292">
        <v>571</v>
      </c>
      <c r="AR37" s="293" t="s">
        <v>488</v>
      </c>
    </row>
    <row r="38" spans="1:46" ht="27" customHeight="1" x14ac:dyDescent="0.15">
      <c r="A38" s="247"/>
      <c r="AK38" s="1110" t="s">
        <v>508</v>
      </c>
      <c r="AL38" s="1111"/>
      <c r="AM38" s="1111"/>
      <c r="AN38" s="1112"/>
      <c r="AO38" s="294" t="s">
        <v>488</v>
      </c>
      <c r="AP38" s="294" t="s">
        <v>488</v>
      </c>
      <c r="AQ38" s="295">
        <v>0</v>
      </c>
      <c r="AR38" s="283" t="s">
        <v>488</v>
      </c>
      <c r="AS38" s="290"/>
    </row>
    <row r="39" spans="1:46" x14ac:dyDescent="0.15">
      <c r="A39" s="247"/>
      <c r="AK39" s="1110" t="s">
        <v>509</v>
      </c>
      <c r="AL39" s="1111"/>
      <c r="AM39" s="1111"/>
      <c r="AN39" s="1112"/>
      <c r="AO39" s="291">
        <v>-542729</v>
      </c>
      <c r="AP39" s="291">
        <v>-4616</v>
      </c>
      <c r="AQ39" s="292">
        <v>-6093</v>
      </c>
      <c r="AR39" s="293">
        <v>-24.2</v>
      </c>
      <c r="AS39" s="290"/>
    </row>
    <row r="40" spans="1:46" ht="27" customHeight="1" x14ac:dyDescent="0.15">
      <c r="A40" s="247"/>
      <c r="AK40" s="1107" t="s">
        <v>510</v>
      </c>
      <c r="AL40" s="1108"/>
      <c r="AM40" s="1108"/>
      <c r="AN40" s="1109"/>
      <c r="AO40" s="291">
        <v>-3858258</v>
      </c>
      <c r="AP40" s="291">
        <v>-32818</v>
      </c>
      <c r="AQ40" s="292">
        <v>-23816</v>
      </c>
      <c r="AR40" s="293">
        <v>37.799999999999997</v>
      </c>
      <c r="AS40" s="290"/>
    </row>
    <row r="41" spans="1:46" x14ac:dyDescent="0.15">
      <c r="A41" s="247"/>
      <c r="AK41" s="1113" t="s">
        <v>287</v>
      </c>
      <c r="AL41" s="1114"/>
      <c r="AM41" s="1114"/>
      <c r="AN41" s="1115"/>
      <c r="AO41" s="291">
        <v>738946</v>
      </c>
      <c r="AP41" s="291">
        <v>6285</v>
      </c>
      <c r="AQ41" s="292">
        <v>9896</v>
      </c>
      <c r="AR41" s="293">
        <v>-36.5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00" t="s">
        <v>480</v>
      </c>
      <c r="AN49" s="1102" t="s">
        <v>513</v>
      </c>
      <c r="AO49" s="1103"/>
      <c r="AP49" s="1103"/>
      <c r="AQ49" s="1103"/>
      <c r="AR49" s="1104"/>
    </row>
    <row r="50" spans="1:44" x14ac:dyDescent="0.15">
      <c r="A50" s="247"/>
      <c r="AK50" s="305"/>
      <c r="AL50" s="306"/>
      <c r="AM50" s="1101"/>
      <c r="AN50" s="307" t="s">
        <v>514</v>
      </c>
      <c r="AO50" s="308" t="s">
        <v>515</v>
      </c>
      <c r="AP50" s="309" t="s">
        <v>516</v>
      </c>
      <c r="AQ50" s="310" t="s">
        <v>517</v>
      </c>
      <c r="AR50" s="311" t="s">
        <v>518</v>
      </c>
    </row>
    <row r="51" spans="1:44" x14ac:dyDescent="0.15">
      <c r="A51" s="247"/>
      <c r="AK51" s="303" t="s">
        <v>519</v>
      </c>
      <c r="AL51" s="304"/>
      <c r="AM51" s="312">
        <v>4802354</v>
      </c>
      <c r="AN51" s="313">
        <v>40700</v>
      </c>
      <c r="AO51" s="314">
        <v>45.5</v>
      </c>
      <c r="AP51" s="315">
        <v>44161</v>
      </c>
      <c r="AQ51" s="316">
        <v>3.1</v>
      </c>
      <c r="AR51" s="317">
        <v>42.4</v>
      </c>
    </row>
    <row r="52" spans="1:44" x14ac:dyDescent="0.15">
      <c r="A52" s="247"/>
      <c r="AK52" s="318"/>
      <c r="AL52" s="319" t="s">
        <v>520</v>
      </c>
      <c r="AM52" s="320">
        <v>3205044</v>
      </c>
      <c r="AN52" s="321">
        <v>27163</v>
      </c>
      <c r="AO52" s="322">
        <v>34.799999999999997</v>
      </c>
      <c r="AP52" s="323">
        <v>23644</v>
      </c>
      <c r="AQ52" s="324">
        <v>3.1</v>
      </c>
      <c r="AR52" s="325">
        <v>31.7</v>
      </c>
    </row>
    <row r="53" spans="1:44" x14ac:dyDescent="0.15">
      <c r="A53" s="247"/>
      <c r="AK53" s="303" t="s">
        <v>521</v>
      </c>
      <c r="AL53" s="304"/>
      <c r="AM53" s="312">
        <v>4095657</v>
      </c>
      <c r="AN53" s="313">
        <v>34809</v>
      </c>
      <c r="AO53" s="314">
        <v>-14.5</v>
      </c>
      <c r="AP53" s="315">
        <v>43955</v>
      </c>
      <c r="AQ53" s="316">
        <v>-0.5</v>
      </c>
      <c r="AR53" s="317">
        <v>-14</v>
      </c>
    </row>
    <row r="54" spans="1:44" x14ac:dyDescent="0.15">
      <c r="A54" s="247"/>
      <c r="AK54" s="318"/>
      <c r="AL54" s="319" t="s">
        <v>520</v>
      </c>
      <c r="AM54" s="320">
        <v>2941066</v>
      </c>
      <c r="AN54" s="321">
        <v>24996</v>
      </c>
      <c r="AO54" s="322">
        <v>-8</v>
      </c>
      <c r="AP54" s="323">
        <v>21318</v>
      </c>
      <c r="AQ54" s="324">
        <v>-9.8000000000000007</v>
      </c>
      <c r="AR54" s="325">
        <v>1.8</v>
      </c>
    </row>
    <row r="55" spans="1:44" x14ac:dyDescent="0.15">
      <c r="A55" s="247"/>
      <c r="AK55" s="303" t="s">
        <v>522</v>
      </c>
      <c r="AL55" s="304"/>
      <c r="AM55" s="312">
        <v>2520818</v>
      </c>
      <c r="AN55" s="313">
        <v>21399</v>
      </c>
      <c r="AO55" s="314">
        <v>-38.5</v>
      </c>
      <c r="AP55" s="315">
        <v>41921</v>
      </c>
      <c r="AQ55" s="316">
        <v>-4.5999999999999996</v>
      </c>
      <c r="AR55" s="317">
        <v>-33.9</v>
      </c>
    </row>
    <row r="56" spans="1:44" x14ac:dyDescent="0.15">
      <c r="A56" s="247"/>
      <c r="AK56" s="318"/>
      <c r="AL56" s="319" t="s">
        <v>520</v>
      </c>
      <c r="AM56" s="320">
        <v>1810768</v>
      </c>
      <c r="AN56" s="321">
        <v>15372</v>
      </c>
      <c r="AO56" s="322">
        <v>-38.5</v>
      </c>
      <c r="AP56" s="323">
        <v>21655</v>
      </c>
      <c r="AQ56" s="324">
        <v>1.6</v>
      </c>
      <c r="AR56" s="325">
        <v>-40.1</v>
      </c>
    </row>
    <row r="57" spans="1:44" x14ac:dyDescent="0.15">
      <c r="A57" s="247"/>
      <c r="AK57" s="303" t="s">
        <v>523</v>
      </c>
      <c r="AL57" s="304"/>
      <c r="AM57" s="312">
        <v>2398676</v>
      </c>
      <c r="AN57" s="313">
        <v>20400</v>
      </c>
      <c r="AO57" s="314">
        <v>-4.7</v>
      </c>
      <c r="AP57" s="315">
        <v>44585</v>
      </c>
      <c r="AQ57" s="316">
        <v>6.4</v>
      </c>
      <c r="AR57" s="317">
        <v>-11.1</v>
      </c>
    </row>
    <row r="58" spans="1:44" x14ac:dyDescent="0.15">
      <c r="A58" s="247"/>
      <c r="AK58" s="318"/>
      <c r="AL58" s="319" t="s">
        <v>520</v>
      </c>
      <c r="AM58" s="320">
        <v>1803330</v>
      </c>
      <c r="AN58" s="321">
        <v>15337</v>
      </c>
      <c r="AO58" s="322">
        <v>-0.2</v>
      </c>
      <c r="AP58" s="323">
        <v>23077</v>
      </c>
      <c r="AQ58" s="324">
        <v>6.6</v>
      </c>
      <c r="AR58" s="325">
        <v>-6.8</v>
      </c>
    </row>
    <row r="59" spans="1:44" x14ac:dyDescent="0.15">
      <c r="A59" s="247"/>
      <c r="AK59" s="303" t="s">
        <v>524</v>
      </c>
      <c r="AL59" s="304"/>
      <c r="AM59" s="312">
        <v>1834502</v>
      </c>
      <c r="AN59" s="313">
        <v>15604</v>
      </c>
      <c r="AO59" s="314">
        <v>-23.5</v>
      </c>
      <c r="AP59" s="315">
        <v>49779</v>
      </c>
      <c r="AQ59" s="316">
        <v>11.6</v>
      </c>
      <c r="AR59" s="317">
        <v>-35.1</v>
      </c>
    </row>
    <row r="60" spans="1:44" x14ac:dyDescent="0.15">
      <c r="A60" s="247"/>
      <c r="AK60" s="318"/>
      <c r="AL60" s="319" t="s">
        <v>520</v>
      </c>
      <c r="AM60" s="320">
        <v>1478155</v>
      </c>
      <c r="AN60" s="321">
        <v>12573</v>
      </c>
      <c r="AO60" s="322">
        <v>-18</v>
      </c>
      <c r="AP60" s="323">
        <v>28921</v>
      </c>
      <c r="AQ60" s="324">
        <v>25.3</v>
      </c>
      <c r="AR60" s="325">
        <v>-43.3</v>
      </c>
    </row>
    <row r="61" spans="1:44" x14ac:dyDescent="0.15">
      <c r="A61" s="247"/>
      <c r="AK61" s="303" t="s">
        <v>525</v>
      </c>
      <c r="AL61" s="326"/>
      <c r="AM61" s="312">
        <v>3130401</v>
      </c>
      <c r="AN61" s="313">
        <v>26582</v>
      </c>
      <c r="AO61" s="314">
        <v>-7.1</v>
      </c>
      <c r="AP61" s="315">
        <v>44880</v>
      </c>
      <c r="AQ61" s="327">
        <v>3.2</v>
      </c>
      <c r="AR61" s="317">
        <v>-10.3</v>
      </c>
    </row>
    <row r="62" spans="1:44" x14ac:dyDescent="0.15">
      <c r="A62" s="247"/>
      <c r="AK62" s="318"/>
      <c r="AL62" s="319" t="s">
        <v>520</v>
      </c>
      <c r="AM62" s="320">
        <v>2247673</v>
      </c>
      <c r="AN62" s="321">
        <v>19088</v>
      </c>
      <c r="AO62" s="322">
        <v>-6</v>
      </c>
      <c r="AP62" s="323">
        <v>23723</v>
      </c>
      <c r="AQ62" s="324">
        <v>5.4</v>
      </c>
      <c r="AR62" s="325">
        <v>-11.4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ibU6gvDv4UMzIufo0VMswYr8xc/7PSk3SM1AVXNNVjP9slKrqqm+YGmFoS3nss4FdMwfJ4PK1roI5qcYKaWgXQ==" saltValue="UYi+iRnKpRrfhleYNLYjW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5rQIx7h8CxCJsskEHnrECe+wurW5WC+OUxlT9qLDMOD2XL/O6iTJgF64zHcl88ulHdPYbg4DJ+qoCQc9cR5Zw==" saltValue="uWfJi0Hi97BazJ4w1BcI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HQxI65nDBRZPn0smIFUFHs1kj2d55yqGd2tAIowYJONeHoWOJLCK5GQybW1jy1L5EQW4FSSBxODmdZ1ePohOfQ==" saltValue="LFW9R6xsN01tXnHJKRI/7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10.65</v>
      </c>
      <c r="G47" s="12">
        <v>11.96</v>
      </c>
      <c r="H47" s="12">
        <v>13.51</v>
      </c>
      <c r="I47" s="12">
        <v>12.5</v>
      </c>
      <c r="J47" s="13">
        <v>12.13</v>
      </c>
    </row>
    <row r="48" spans="2:10" ht="57.75" customHeight="1" x14ac:dyDescent="0.15">
      <c r="B48" s="14"/>
      <c r="C48" s="1128" t="s">
        <v>4</v>
      </c>
      <c r="D48" s="1128"/>
      <c r="E48" s="1129"/>
      <c r="F48" s="15">
        <v>7.43</v>
      </c>
      <c r="G48" s="16">
        <v>9.57</v>
      </c>
      <c r="H48" s="16">
        <v>9.34</v>
      </c>
      <c r="I48" s="16">
        <v>8.42</v>
      </c>
      <c r="J48" s="17">
        <v>9.07</v>
      </c>
    </row>
    <row r="49" spans="2:10" ht="57.75" customHeight="1" thickBot="1" x14ac:dyDescent="0.2">
      <c r="B49" s="18"/>
      <c r="C49" s="1130" t="s">
        <v>5</v>
      </c>
      <c r="D49" s="1130"/>
      <c r="E49" s="1131"/>
      <c r="F49" s="19">
        <v>0.11</v>
      </c>
      <c r="G49" s="20">
        <v>4.22</v>
      </c>
      <c r="H49" s="20">
        <v>0.71</v>
      </c>
      <c r="I49" s="20" t="s">
        <v>532</v>
      </c>
      <c r="J49" s="21">
        <v>0.82</v>
      </c>
    </row>
    <row r="50" spans="2:10" x14ac:dyDescent="0.15"/>
  </sheetData>
  <sheetProtection algorithmName="SHA-512" hashValue="2/S/NutqhRU2LNyFALTngQZyLn0yxO7H0SGmh+s7XWHxkxesyZiC8nusu1Gq6i7MnpOOdPjpsZK9TagjDEtKoA==" saltValue="ZWHqBpI2aTVA26UQ0p2U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