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Fs1\所属課フォルダ$\財務部\資産管理課\継続\資産管理課（管財）\R2\2)E5_指定管理\継続案件\★R5ガイドライン改訂\05_【確定版】指定管理者制度運用ガイドライン\"/>
    </mc:Choice>
  </mc:AlternateContent>
  <bookViews>
    <workbookView xWindow="0" yWindow="0" windowWidth="13950" windowHeight="7695"/>
  </bookViews>
  <sheets>
    <sheet name="モニタリング結果報告書" sheetId="4" r:id="rId1"/>
    <sheet name="評価結果" sheetId="5" r:id="rId2"/>
  </sheets>
  <definedNames>
    <definedName name="_xlnm.Print_Area" localSheetId="1">評価結果!$A$1:$I$63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4" i="5" l="1"/>
  <c r="G34" i="5"/>
  <c r="F34" i="5"/>
  <c r="E34" i="5"/>
  <c r="D34" i="5"/>
  <c r="H31" i="5"/>
  <c r="G31" i="5"/>
  <c r="F31" i="5"/>
  <c r="E31" i="5"/>
  <c r="D31" i="5"/>
  <c r="H28" i="5"/>
  <c r="G28" i="5"/>
  <c r="F28" i="5"/>
  <c r="E28" i="5"/>
  <c r="D28" i="5"/>
  <c r="F21" i="5"/>
  <c r="F20" i="5"/>
  <c r="G21" i="5"/>
  <c r="H21" i="5"/>
  <c r="E21" i="5"/>
  <c r="H20" i="5"/>
  <c r="G20" i="5"/>
  <c r="E20" i="5"/>
  <c r="D20" i="5"/>
  <c r="F13" i="5"/>
  <c r="E11" i="5"/>
  <c r="F11" i="5"/>
  <c r="G11" i="5"/>
  <c r="H11" i="5"/>
  <c r="D11" i="5"/>
  <c r="G13" i="5"/>
  <c r="H13" i="5"/>
  <c r="E13" i="5"/>
  <c r="G12" i="5"/>
  <c r="F12" i="5"/>
  <c r="H12" i="5"/>
  <c r="E12" i="5"/>
  <c r="H40" i="5"/>
  <c r="H36" i="5"/>
  <c r="H23" i="5"/>
  <c r="H15" i="5"/>
  <c r="H6" i="5"/>
  <c r="H4" i="5"/>
  <c r="F43" i="5"/>
  <c r="C45" i="5" l="1"/>
  <c r="H43" i="5"/>
  <c r="E45" i="5" s="1"/>
  <c r="G45" i="5" s="1"/>
  <c r="F32" i="5"/>
</calcChain>
</file>

<file path=xl/sharedStrings.xml><?xml version="1.0" encoding="utf-8"?>
<sst xmlns="http://schemas.openxmlformats.org/spreadsheetml/2006/main" count="176" uniqueCount="114">
  <si>
    <t>１　施設の概要について</t>
    <rPh sb="2" eb="4">
      <t>シセツ</t>
    </rPh>
    <rPh sb="5" eb="7">
      <t>ガイヨウ</t>
    </rPh>
    <phoneticPr fontId="1"/>
  </si>
  <si>
    <t>施設の概要</t>
    <rPh sb="0" eb="2">
      <t>シセツ</t>
    </rPh>
    <rPh sb="3" eb="5">
      <t>ガイヨウ</t>
    </rPh>
    <phoneticPr fontId="1"/>
  </si>
  <si>
    <t>所在地</t>
    <rPh sb="0" eb="3">
      <t>ショザイチ</t>
    </rPh>
    <phoneticPr fontId="1"/>
  </si>
  <si>
    <t>所管課</t>
    <rPh sb="0" eb="2">
      <t>ショカン</t>
    </rPh>
    <rPh sb="2" eb="3">
      <t>カ</t>
    </rPh>
    <phoneticPr fontId="1"/>
  </si>
  <si>
    <t>指定管理者</t>
    <rPh sb="0" eb="2">
      <t>シテイ</t>
    </rPh>
    <rPh sb="2" eb="5">
      <t>カンリシャ</t>
    </rPh>
    <phoneticPr fontId="1"/>
  </si>
  <si>
    <t>業務内容</t>
    <rPh sb="0" eb="2">
      <t>ギョウム</t>
    </rPh>
    <rPh sb="2" eb="4">
      <t>ナイヨウ</t>
    </rPh>
    <phoneticPr fontId="1"/>
  </si>
  <si>
    <t>指定期間</t>
    <rPh sb="0" eb="2">
      <t>シテイ</t>
    </rPh>
    <rPh sb="2" eb="4">
      <t>キカン</t>
    </rPh>
    <phoneticPr fontId="1"/>
  </si>
  <si>
    <t>項目</t>
    <rPh sb="0" eb="2">
      <t>コウモク</t>
    </rPh>
    <phoneticPr fontId="1"/>
  </si>
  <si>
    <t>前年度比（人）</t>
    <rPh sb="0" eb="3">
      <t>ゼンネンド</t>
    </rPh>
    <rPh sb="3" eb="4">
      <t>ヒ</t>
    </rPh>
    <rPh sb="5" eb="6">
      <t>ニン</t>
    </rPh>
    <phoneticPr fontId="1"/>
  </si>
  <si>
    <t>前年度比（％）</t>
    <rPh sb="0" eb="3">
      <t>ゼンネンド</t>
    </rPh>
    <rPh sb="3" eb="4">
      <t>ヒ</t>
    </rPh>
    <phoneticPr fontId="1"/>
  </si>
  <si>
    <t>収入</t>
    <rPh sb="0" eb="2">
      <t>シュウニュウ</t>
    </rPh>
    <phoneticPr fontId="1"/>
  </si>
  <si>
    <t>指定管理料</t>
    <rPh sb="0" eb="2">
      <t>シテイ</t>
    </rPh>
    <rPh sb="2" eb="4">
      <t>カンリ</t>
    </rPh>
    <rPh sb="4" eb="5">
      <t>リョウ</t>
    </rPh>
    <phoneticPr fontId="1"/>
  </si>
  <si>
    <t>その他の収入</t>
    <rPh sb="2" eb="3">
      <t>タ</t>
    </rPh>
    <rPh sb="4" eb="6">
      <t>シュウニュウ</t>
    </rPh>
    <phoneticPr fontId="1"/>
  </si>
  <si>
    <t>計</t>
    <rPh sb="0" eb="1">
      <t>ケイ</t>
    </rPh>
    <phoneticPr fontId="1"/>
  </si>
  <si>
    <t>支出</t>
    <rPh sb="0" eb="2">
      <t>シシュツ</t>
    </rPh>
    <phoneticPr fontId="1"/>
  </si>
  <si>
    <t>人件費</t>
    <rPh sb="0" eb="3">
      <t>ジンケンヒ</t>
    </rPh>
    <phoneticPr fontId="1"/>
  </si>
  <si>
    <t>維持管理経費</t>
    <rPh sb="0" eb="2">
      <t>イジ</t>
    </rPh>
    <rPh sb="2" eb="4">
      <t>カンリ</t>
    </rPh>
    <rPh sb="4" eb="6">
      <t>ケイヒ</t>
    </rPh>
    <phoneticPr fontId="1"/>
  </si>
  <si>
    <t>その他の支出</t>
    <rPh sb="2" eb="3">
      <t>タ</t>
    </rPh>
    <rPh sb="4" eb="6">
      <t>シシュツ</t>
    </rPh>
    <phoneticPr fontId="1"/>
  </si>
  <si>
    <t>収支（収入－支出）</t>
    <rPh sb="0" eb="2">
      <t>シュウシ</t>
    </rPh>
    <rPh sb="3" eb="5">
      <t>シュウニュウ</t>
    </rPh>
    <rPh sb="6" eb="8">
      <t>シシュツ</t>
    </rPh>
    <phoneticPr fontId="1"/>
  </si>
  <si>
    <t>名　称</t>
    <rPh sb="0" eb="1">
      <t>ナ</t>
    </rPh>
    <rPh sb="2" eb="3">
      <t>ショウ</t>
    </rPh>
    <phoneticPr fontId="1"/>
  </si>
  <si>
    <t>※指定管理者の収支になるので使用料の場合には記入不要</t>
    <rPh sb="1" eb="3">
      <t>シテイ</t>
    </rPh>
    <rPh sb="3" eb="6">
      <t>カンリシャ</t>
    </rPh>
    <rPh sb="7" eb="9">
      <t>シュウシ</t>
    </rPh>
    <rPh sb="14" eb="17">
      <t>シヨウリョウ</t>
    </rPh>
    <rPh sb="18" eb="20">
      <t>バアイ</t>
    </rPh>
    <rPh sb="22" eb="24">
      <t>キニュウ</t>
    </rPh>
    <rPh sb="24" eb="26">
      <t>フヨウ</t>
    </rPh>
    <phoneticPr fontId="1"/>
  </si>
  <si>
    <t>利用者数（人）</t>
    <rPh sb="0" eb="3">
      <t>リヨウシャ</t>
    </rPh>
    <rPh sb="3" eb="4">
      <t>スウ</t>
    </rPh>
    <rPh sb="5" eb="6">
      <t>ニン</t>
    </rPh>
    <phoneticPr fontId="1"/>
  </si>
  <si>
    <t>単位：円</t>
    <rPh sb="0" eb="2">
      <t>タンイ</t>
    </rPh>
    <rPh sb="3" eb="4">
      <t>エン</t>
    </rPh>
    <phoneticPr fontId="1"/>
  </si>
  <si>
    <t>令和　　年度　指定管理者制度導入施設　モニタリング結果報告書</t>
    <rPh sb="0" eb="2">
      <t>レイワ</t>
    </rPh>
    <phoneticPr fontId="1"/>
  </si>
  <si>
    <t>令和　　年度</t>
    <rPh sb="4" eb="6">
      <t>ネンド</t>
    </rPh>
    <phoneticPr fontId="1"/>
  </si>
  <si>
    <t>実績</t>
    <rPh sb="0" eb="2">
      <t>ジッセキ</t>
    </rPh>
    <phoneticPr fontId="1"/>
  </si>
  <si>
    <t>目標値</t>
    <rPh sb="0" eb="2">
      <t>モクヒョウ</t>
    </rPh>
    <rPh sb="2" eb="3">
      <t>チ</t>
    </rPh>
    <phoneticPr fontId="1"/>
  </si>
  <si>
    <t>２　施設の収支状況について</t>
    <rPh sb="2" eb="4">
      <t>シセツ</t>
    </rPh>
    <rPh sb="5" eb="7">
      <t>シュウシ</t>
    </rPh>
    <rPh sb="7" eb="9">
      <t>ジョウキョウ</t>
    </rPh>
    <phoneticPr fontId="1"/>
  </si>
  <si>
    <t>利用者満足度（％）</t>
    <rPh sb="0" eb="3">
      <t>リヨウシャ</t>
    </rPh>
    <rPh sb="3" eb="6">
      <t>マンゾクド</t>
    </rPh>
    <phoneticPr fontId="1"/>
  </si>
  <si>
    <t>評価基準</t>
    <rPh sb="0" eb="2">
      <t>ヒョウカ</t>
    </rPh>
    <rPh sb="2" eb="4">
      <t>キジュン</t>
    </rPh>
    <phoneticPr fontId="1"/>
  </si>
  <si>
    <t>料金制</t>
    <rPh sb="0" eb="3">
      <t>リョウキンセイ</t>
    </rPh>
    <phoneticPr fontId="1"/>
  </si>
  <si>
    <t>利用料金制　・　使用料金制</t>
    <rPh sb="0" eb="2">
      <t>リヨウ</t>
    </rPh>
    <rPh sb="2" eb="4">
      <t>リョウキン</t>
    </rPh>
    <rPh sb="4" eb="5">
      <t>セイ</t>
    </rPh>
    <rPh sb="8" eb="10">
      <t>シヨウ</t>
    </rPh>
    <rPh sb="10" eb="12">
      <t>リョウキン</t>
    </rPh>
    <rPh sb="12" eb="13">
      <t>セイ</t>
    </rPh>
    <phoneticPr fontId="1"/>
  </si>
  <si>
    <t>○○部○○課</t>
    <rPh sb="2" eb="3">
      <t>ブ</t>
    </rPh>
    <rPh sb="5" eb="6">
      <t>カ</t>
    </rPh>
    <phoneticPr fontId="1"/>
  </si>
  <si>
    <t>評価対象期間</t>
    <rPh sb="0" eb="2">
      <t>ヒョウカ</t>
    </rPh>
    <rPh sb="2" eb="4">
      <t>タイショウ</t>
    </rPh>
    <rPh sb="4" eb="6">
      <t>キカン</t>
    </rPh>
    <phoneticPr fontId="1"/>
  </si>
  <si>
    <t>令和○年４月１日～令和●年３月31日</t>
    <rPh sb="0" eb="2">
      <t>レイワ</t>
    </rPh>
    <rPh sb="3" eb="4">
      <t>ネン</t>
    </rPh>
    <rPh sb="5" eb="6">
      <t>ガツ</t>
    </rPh>
    <rPh sb="7" eb="8">
      <t>ニチ</t>
    </rPh>
    <rPh sb="9" eb="11">
      <t>レイワ</t>
    </rPh>
    <rPh sb="12" eb="13">
      <t>ネン</t>
    </rPh>
    <rPh sb="14" eb="15">
      <t>ガツ</t>
    </rPh>
    <rPh sb="17" eb="18">
      <t>ニチ</t>
    </rPh>
    <phoneticPr fontId="1"/>
  </si>
  <si>
    <t>配点</t>
    <rPh sb="0" eb="2">
      <t>ハイテン</t>
    </rPh>
    <phoneticPr fontId="1"/>
  </si>
  <si>
    <t>評価</t>
    <rPh sb="0" eb="2">
      <t>ヒョウカ</t>
    </rPh>
    <phoneticPr fontId="1"/>
  </si>
  <si>
    <t>得点</t>
    <rPh sb="0" eb="2">
      <t>トクテン</t>
    </rPh>
    <phoneticPr fontId="1"/>
  </si>
  <si>
    <t>評価項目</t>
    <rPh sb="0" eb="2">
      <t>ヒョウカ</t>
    </rPh>
    <rPh sb="2" eb="4">
      <t>コウモク</t>
    </rPh>
    <phoneticPr fontId="1"/>
  </si>
  <si>
    <t>評価のポイント</t>
    <rPh sb="0" eb="2">
      <t>ヒョウカ</t>
    </rPh>
    <phoneticPr fontId="1"/>
  </si>
  <si>
    <t>※評価基準の乗率を配点に乗じ、得点を算出する。</t>
    <rPh sb="1" eb="3">
      <t>ヒョウカ</t>
    </rPh>
    <rPh sb="3" eb="5">
      <t>キジュン</t>
    </rPh>
    <rPh sb="6" eb="8">
      <t>ジョウリツ</t>
    </rPh>
    <rPh sb="9" eb="11">
      <t>ハイテン</t>
    </rPh>
    <rPh sb="12" eb="13">
      <t>ジョウ</t>
    </rPh>
    <rPh sb="15" eb="17">
      <t>トクテン</t>
    </rPh>
    <rPh sb="18" eb="20">
      <t>サンシュツ</t>
    </rPh>
    <phoneticPr fontId="1"/>
  </si>
  <si>
    <t>乗率</t>
    <rPh sb="0" eb="2">
      <t>ジョウリツ</t>
    </rPh>
    <phoneticPr fontId="1"/>
  </si>
  <si>
    <t>良</t>
    <rPh sb="0" eb="1">
      <t>リョウ</t>
    </rPh>
    <phoneticPr fontId="1"/>
  </si>
  <si>
    <t>劣</t>
    <rPh sb="0" eb="1">
      <t>レツ</t>
    </rPh>
    <phoneticPr fontId="1"/>
  </si>
  <si>
    <t>市の要求水準を下回る管理運営を実施している。</t>
    <rPh sb="0" eb="1">
      <t>シ</t>
    </rPh>
    <rPh sb="1" eb="2">
      <t>リイチ</t>
    </rPh>
    <rPh sb="2" eb="4">
      <t>ヨウキュウ</t>
    </rPh>
    <rPh sb="4" eb="6">
      <t>スイジュン</t>
    </rPh>
    <rPh sb="7" eb="9">
      <t>シタマワ</t>
    </rPh>
    <rPh sb="10" eb="12">
      <t>カンリ</t>
    </rPh>
    <rPh sb="12" eb="14">
      <t>ウンエイ</t>
    </rPh>
    <rPh sb="15" eb="17">
      <t>ジッシ</t>
    </rPh>
    <phoneticPr fontId="1"/>
  </si>
  <si>
    <t>不適切な管理運営がなされている。</t>
    <rPh sb="0" eb="3">
      <t>フテキセツ</t>
    </rPh>
    <rPh sb="4" eb="6">
      <t>カンリ</t>
    </rPh>
    <rPh sb="6" eb="8">
      <t>ウンエイ</t>
    </rPh>
    <phoneticPr fontId="1"/>
  </si>
  <si>
    <t>優良</t>
    <rPh sb="0" eb="2">
      <t>ユウリョウ</t>
    </rPh>
    <phoneticPr fontId="1"/>
  </si>
  <si>
    <t>普通</t>
    <rPh sb="0" eb="2">
      <t>フツウ</t>
    </rPh>
    <phoneticPr fontId="1"/>
  </si>
  <si>
    <t>不十分</t>
    <rPh sb="0" eb="3">
      <t>フジュウブン</t>
    </rPh>
    <phoneticPr fontId="1"/>
  </si>
  <si>
    <t>※公募時における選定基準と同様の配点</t>
    <rPh sb="1" eb="3">
      <t>コウボ</t>
    </rPh>
    <rPh sb="3" eb="4">
      <t>ジ</t>
    </rPh>
    <rPh sb="8" eb="10">
      <t>センテイ</t>
    </rPh>
    <rPh sb="10" eb="12">
      <t>キジュン</t>
    </rPh>
    <rPh sb="13" eb="15">
      <t>ドウヨウ</t>
    </rPh>
    <rPh sb="16" eb="18">
      <t>ハイテン</t>
    </rPh>
    <phoneticPr fontId="1"/>
  </si>
  <si>
    <t>指定管理者としての適正</t>
    <rPh sb="0" eb="2">
      <t>シテイ</t>
    </rPh>
    <rPh sb="2" eb="5">
      <t>カンリシャ</t>
    </rPh>
    <rPh sb="9" eb="11">
      <t>テキセイ</t>
    </rPh>
    <phoneticPr fontId="1"/>
  </si>
  <si>
    <t>施設の設置目的の達成に向けた取組</t>
    <phoneticPr fontId="1"/>
  </si>
  <si>
    <t>目標値を上回る</t>
    <rPh sb="0" eb="2">
      <t>モクヒョウ</t>
    </rPh>
    <rPh sb="2" eb="3">
      <t>チ</t>
    </rPh>
    <rPh sb="4" eb="6">
      <t>ウワマワ</t>
    </rPh>
    <phoneticPr fontId="1"/>
  </si>
  <si>
    <t>目標値と同等</t>
    <rPh sb="0" eb="2">
      <t>モクヒョウ</t>
    </rPh>
    <rPh sb="2" eb="3">
      <t>チ</t>
    </rPh>
    <rPh sb="4" eb="6">
      <t>ドウトウ</t>
    </rPh>
    <phoneticPr fontId="1"/>
  </si>
  <si>
    <t>≪評価根拠≫</t>
    <rPh sb="1" eb="3">
      <t>ヒョウカ</t>
    </rPh>
    <rPh sb="3" eb="5">
      <t>コンキョ</t>
    </rPh>
    <phoneticPr fontId="1"/>
  </si>
  <si>
    <t>達成状況</t>
    <rPh sb="0" eb="2">
      <t>タッセイ</t>
    </rPh>
    <rPh sb="2" eb="4">
      <t>ジョウキョウ</t>
    </rPh>
    <phoneticPr fontId="1"/>
  </si>
  <si>
    <t>-</t>
    <phoneticPr fontId="1"/>
  </si>
  <si>
    <t>サービス向上に向けた取組</t>
    <rPh sb="4" eb="6">
      <t>コウジョウ</t>
    </rPh>
    <rPh sb="7" eb="8">
      <t>ム</t>
    </rPh>
    <rPh sb="10" eb="12">
      <t>トリク</t>
    </rPh>
    <phoneticPr fontId="1"/>
  </si>
  <si>
    <t>利用者アンケートの結果、利用者満足度は向上しているか。</t>
    <rPh sb="0" eb="3">
      <t>リヨウシャ</t>
    </rPh>
    <rPh sb="9" eb="11">
      <t>ケッカ</t>
    </rPh>
    <rPh sb="12" eb="15">
      <t>リヨウシャ</t>
    </rPh>
    <rPh sb="15" eb="18">
      <t>マンゾクド</t>
    </rPh>
    <rPh sb="19" eb="21">
      <t>コウジョウ</t>
    </rPh>
    <phoneticPr fontId="1"/>
  </si>
  <si>
    <t>決算</t>
    <rPh sb="0" eb="2">
      <t>ケッサン</t>
    </rPh>
    <phoneticPr fontId="1"/>
  </si>
  <si>
    <t>設置目的である○○の促進に寄与し、利用者数の向上を行われたか。</t>
    <rPh sb="0" eb="2">
      <t>セッチ</t>
    </rPh>
    <rPh sb="2" eb="4">
      <t>モクテキ</t>
    </rPh>
    <rPh sb="10" eb="12">
      <t>ソクシン</t>
    </rPh>
    <rPh sb="13" eb="15">
      <t>キヨ</t>
    </rPh>
    <rPh sb="17" eb="20">
      <t>リヨウシャ</t>
    </rPh>
    <rPh sb="20" eb="21">
      <t>スウ</t>
    </rPh>
    <rPh sb="22" eb="24">
      <t>コウジョウ</t>
    </rPh>
    <rPh sb="25" eb="26">
      <t>オコナ</t>
    </rPh>
    <phoneticPr fontId="1"/>
  </si>
  <si>
    <t>経費の効果的な執行がなされていたか。</t>
    <rPh sb="0" eb="2">
      <t>ケイヒ</t>
    </rPh>
    <rPh sb="3" eb="6">
      <t>コウカテキ</t>
    </rPh>
    <rPh sb="7" eb="9">
      <t>シッコウ</t>
    </rPh>
    <phoneticPr fontId="1"/>
  </si>
  <si>
    <t>指定管理業務に係る経費</t>
    <rPh sb="0" eb="2">
      <t>シテイ</t>
    </rPh>
    <rPh sb="2" eb="4">
      <t>カンリ</t>
    </rPh>
    <rPh sb="4" eb="6">
      <t>ギョウム</t>
    </rPh>
    <rPh sb="7" eb="8">
      <t>カカ</t>
    </rPh>
    <rPh sb="9" eb="11">
      <t>ケイヒ</t>
    </rPh>
    <phoneticPr fontId="1"/>
  </si>
  <si>
    <t>光熱水費</t>
    <rPh sb="0" eb="4">
      <t>コウネツスイヒ</t>
    </rPh>
    <phoneticPr fontId="1"/>
  </si>
  <si>
    <t>経費の執行状況</t>
    <rPh sb="0" eb="2">
      <t>ケイヒ</t>
    </rPh>
    <rPh sb="3" eb="5">
      <t>シッコウ</t>
    </rPh>
    <rPh sb="5" eb="7">
      <t>ジョウキョウ</t>
    </rPh>
    <phoneticPr fontId="1"/>
  </si>
  <si>
    <t>管理運営体制</t>
    <rPh sb="0" eb="2">
      <t>カンリ</t>
    </rPh>
    <rPh sb="2" eb="4">
      <t>ウンエイ</t>
    </rPh>
    <rPh sb="4" eb="6">
      <t>タイセイ</t>
    </rPh>
    <phoneticPr fontId="1"/>
  </si>
  <si>
    <t>施設の管理を行うにあたり、人員配置は合理的なものであったか。</t>
    <rPh sb="0" eb="2">
      <t>シセツ</t>
    </rPh>
    <rPh sb="3" eb="5">
      <t>カンリ</t>
    </rPh>
    <rPh sb="6" eb="7">
      <t>オコナ</t>
    </rPh>
    <rPh sb="13" eb="15">
      <t>ジンイン</t>
    </rPh>
    <rPh sb="15" eb="17">
      <t>ハイチ</t>
    </rPh>
    <rPh sb="18" eb="21">
      <t>ゴウリテキ</t>
    </rPh>
    <phoneticPr fontId="1"/>
  </si>
  <si>
    <t>職員の教育・研修等の取組みは十分であったか。</t>
    <rPh sb="0" eb="2">
      <t>ショクイン</t>
    </rPh>
    <rPh sb="3" eb="5">
      <t>キョウイク</t>
    </rPh>
    <rPh sb="6" eb="8">
      <t>ケンシュウ</t>
    </rPh>
    <rPh sb="8" eb="9">
      <t>トウ</t>
    </rPh>
    <rPh sb="10" eb="12">
      <t>トリク</t>
    </rPh>
    <rPh sb="14" eb="16">
      <t>ジュウブン</t>
    </rPh>
    <phoneticPr fontId="1"/>
  </si>
  <si>
    <t>地域や関係団体との連携や共同が図られたか。</t>
    <rPh sb="0" eb="2">
      <t>チイキ</t>
    </rPh>
    <rPh sb="3" eb="5">
      <t>カンケイ</t>
    </rPh>
    <rPh sb="5" eb="7">
      <t>ダンタイ</t>
    </rPh>
    <rPh sb="9" eb="11">
      <t>レンケイ</t>
    </rPh>
    <rPh sb="12" eb="14">
      <t>キョウドウ</t>
    </rPh>
    <rPh sb="15" eb="16">
      <t>ハカ</t>
    </rPh>
    <phoneticPr fontId="1"/>
  </si>
  <si>
    <t>危機管理体制、個人情報保護等</t>
    <phoneticPr fontId="1"/>
  </si>
  <si>
    <t>防犯、防災対策や災害時等の体制は適切であったか。</t>
    <rPh sb="0" eb="2">
      <t>ボウハン</t>
    </rPh>
    <rPh sb="3" eb="5">
      <t>ボウサイ</t>
    </rPh>
    <rPh sb="5" eb="7">
      <t>タイサク</t>
    </rPh>
    <rPh sb="8" eb="10">
      <t>サイガイ</t>
    </rPh>
    <rPh sb="10" eb="11">
      <t>ジ</t>
    </rPh>
    <rPh sb="11" eb="12">
      <t>トウ</t>
    </rPh>
    <rPh sb="13" eb="15">
      <t>タイセイ</t>
    </rPh>
    <rPh sb="16" eb="18">
      <t>テキセツ</t>
    </rPh>
    <phoneticPr fontId="1"/>
  </si>
  <si>
    <t>情報公開、情報セキュリティ体制及び個人情報保護条例への対応は適切なものであったか。</t>
    <rPh sb="0" eb="2">
      <t>ジョウホウ</t>
    </rPh>
    <rPh sb="2" eb="4">
      <t>コウカイ</t>
    </rPh>
    <rPh sb="5" eb="7">
      <t>ジョウホウ</t>
    </rPh>
    <rPh sb="13" eb="15">
      <t>タイセイ</t>
    </rPh>
    <rPh sb="15" eb="16">
      <t>オヨ</t>
    </rPh>
    <rPh sb="17" eb="19">
      <t>コジン</t>
    </rPh>
    <rPh sb="19" eb="21">
      <t>ジョウホウ</t>
    </rPh>
    <rPh sb="21" eb="23">
      <t>ホゴ</t>
    </rPh>
    <rPh sb="23" eb="25">
      <t>ジョウレイ</t>
    </rPh>
    <rPh sb="27" eb="29">
      <t>タイオウ</t>
    </rPh>
    <rPh sb="30" eb="32">
      <t>テキセツ</t>
    </rPh>
    <phoneticPr fontId="1"/>
  </si>
  <si>
    <t>定性評価</t>
    <rPh sb="0" eb="2">
      <t>テイセイ</t>
    </rPh>
    <rPh sb="2" eb="4">
      <t>ヒョウカ</t>
    </rPh>
    <phoneticPr fontId="1"/>
  </si>
  <si>
    <t>定性評価の場合</t>
    <rPh sb="0" eb="2">
      <t>テイセイ</t>
    </rPh>
    <rPh sb="2" eb="4">
      <t>ヒョウカ</t>
    </rPh>
    <rPh sb="5" eb="7">
      <t>バアイ</t>
    </rPh>
    <phoneticPr fontId="1"/>
  </si>
  <si>
    <t>定量評価の場合</t>
    <rPh sb="0" eb="2">
      <t>テイリョウ</t>
    </rPh>
    <rPh sb="2" eb="4">
      <t>ヒョウカ</t>
    </rPh>
    <rPh sb="5" eb="7">
      <t>バアイ</t>
    </rPh>
    <phoneticPr fontId="1"/>
  </si>
  <si>
    <t>利用料収入※</t>
    <rPh sb="0" eb="3">
      <t>リヨウリョウ</t>
    </rPh>
    <rPh sb="3" eb="5">
      <t>シュウニュウ</t>
    </rPh>
    <phoneticPr fontId="1"/>
  </si>
  <si>
    <t>評価結果</t>
    <rPh sb="0" eb="2">
      <t>ヒョウカ</t>
    </rPh>
    <rPh sb="2" eb="4">
      <t>ケッカ</t>
    </rPh>
    <phoneticPr fontId="1"/>
  </si>
  <si>
    <t>Ｎｏ．</t>
    <phoneticPr fontId="1"/>
  </si>
  <si>
    <t>※　利用者向上に資する具体的な取組内容を記入してください。</t>
    <rPh sb="2" eb="5">
      <t>リヨウシャ</t>
    </rPh>
    <rPh sb="5" eb="7">
      <t>コウジョウ</t>
    </rPh>
    <rPh sb="8" eb="9">
      <t>シ</t>
    </rPh>
    <rPh sb="11" eb="14">
      <t>グタイテキ</t>
    </rPh>
    <rPh sb="15" eb="17">
      <t>トリクミ</t>
    </rPh>
    <rPh sb="17" eb="19">
      <t>ナイヨウ</t>
    </rPh>
    <rPh sb="20" eb="22">
      <t>キニュウ</t>
    </rPh>
    <phoneticPr fontId="1"/>
  </si>
  <si>
    <t>※　アンケート手法及び満足度向上に資する具体的な取組内容を記入してください。</t>
    <rPh sb="7" eb="9">
      <t>シュホウ</t>
    </rPh>
    <rPh sb="9" eb="10">
      <t>オヨ</t>
    </rPh>
    <rPh sb="11" eb="14">
      <t>マンゾクド</t>
    </rPh>
    <rPh sb="14" eb="16">
      <t>コウジョウ</t>
    </rPh>
    <rPh sb="17" eb="18">
      <t>シ</t>
    </rPh>
    <rPh sb="20" eb="23">
      <t>グタイテキ</t>
    </rPh>
    <rPh sb="24" eb="26">
      <t>トリクミ</t>
    </rPh>
    <rPh sb="26" eb="28">
      <t>ナイヨウ</t>
    </rPh>
    <rPh sb="29" eb="31">
      <t>キニュウ</t>
    </rPh>
    <phoneticPr fontId="1"/>
  </si>
  <si>
    <r>
      <t>≪評価根拠≫</t>
    </r>
    <r>
      <rPr>
        <sz val="10"/>
        <color rgb="FFFF0000"/>
        <rFont val="HGｺﾞｼｯｸM"/>
        <family val="3"/>
        <charset val="128"/>
      </rPr>
      <t xml:space="preserve">
※できるだけ客観的なデータを交えながら、評価の理由を記入してください。</t>
    </r>
    <rPh sb="1" eb="3">
      <t>ヒョウカ</t>
    </rPh>
    <rPh sb="3" eb="5">
      <t>コンキョ</t>
    </rPh>
    <rPh sb="13" eb="16">
      <t>キャッカンテキ</t>
    </rPh>
    <rPh sb="21" eb="22">
      <t>マジ</t>
    </rPh>
    <rPh sb="27" eb="29">
      <t>ヒョウカ</t>
    </rPh>
    <rPh sb="30" eb="32">
      <t>リユウ</t>
    </rPh>
    <rPh sb="33" eb="35">
      <t>キニュウ</t>
    </rPh>
    <phoneticPr fontId="1"/>
  </si>
  <si>
    <t>定量評価</t>
    <rPh sb="0" eb="2">
      <t>テイリョウ</t>
    </rPh>
    <rPh sb="2" eb="4">
      <t>ヒョウカ</t>
    </rPh>
    <phoneticPr fontId="1"/>
  </si>
  <si>
    <t>評価基準表</t>
    <rPh sb="0" eb="2">
      <t>ヒョウカ</t>
    </rPh>
    <rPh sb="2" eb="4">
      <t>キジュン</t>
    </rPh>
    <rPh sb="4" eb="5">
      <t>ヒョウ</t>
    </rPh>
    <phoneticPr fontId="1"/>
  </si>
  <si>
    <t>市の要求水準を大幅に上回り、特に優れた管理運営がなされている。</t>
    <rPh sb="0" eb="1">
      <t>シ</t>
    </rPh>
    <rPh sb="2" eb="4">
      <t>ヨウキュウ</t>
    </rPh>
    <rPh sb="4" eb="6">
      <t>スイジュン</t>
    </rPh>
    <rPh sb="7" eb="9">
      <t>オオハバ</t>
    </rPh>
    <rPh sb="10" eb="12">
      <t>ウワマワ</t>
    </rPh>
    <rPh sb="14" eb="15">
      <t>トク</t>
    </rPh>
    <rPh sb="16" eb="17">
      <t>スグ</t>
    </rPh>
    <rPh sb="19" eb="21">
      <t>カンリ</t>
    </rPh>
    <rPh sb="21" eb="23">
      <t>ウンエイ</t>
    </rPh>
    <phoneticPr fontId="1"/>
  </si>
  <si>
    <t>市の要求水準を上回り、優れた管理運営がなされている。</t>
    <rPh sb="0" eb="1">
      <t>シ</t>
    </rPh>
    <rPh sb="2" eb="4">
      <t>ヨウキュウ</t>
    </rPh>
    <rPh sb="4" eb="6">
      <t>スイジュン</t>
    </rPh>
    <rPh sb="7" eb="9">
      <t>ウワマワ</t>
    </rPh>
    <rPh sb="11" eb="12">
      <t>スグ</t>
    </rPh>
    <rPh sb="14" eb="16">
      <t>カンリ</t>
    </rPh>
    <rPh sb="16" eb="18">
      <t>ウンエイ</t>
    </rPh>
    <phoneticPr fontId="1"/>
  </si>
  <si>
    <t>市の要求水準と同等の管理運営を実施している。</t>
    <rPh sb="0" eb="1">
      <t>シ</t>
    </rPh>
    <rPh sb="2" eb="4">
      <t>ヨウキュウ</t>
    </rPh>
    <rPh sb="4" eb="6">
      <t>スイジュン</t>
    </rPh>
    <rPh sb="7" eb="9">
      <t>ドウトウ</t>
    </rPh>
    <rPh sb="10" eb="12">
      <t>カンリ</t>
    </rPh>
    <rPh sb="12" eb="14">
      <t>ウンエイ</t>
    </rPh>
    <rPh sb="15" eb="17">
      <t>ジッシ</t>
    </rPh>
    <phoneticPr fontId="1"/>
  </si>
  <si>
    <t>総合評価基準</t>
    <rPh sb="0" eb="2">
      <t>ソウゴウ</t>
    </rPh>
    <rPh sb="2" eb="4">
      <t>ヒョウカ</t>
    </rPh>
    <rPh sb="4" eb="6">
      <t>キジュン</t>
    </rPh>
    <phoneticPr fontId="1"/>
  </si>
  <si>
    <t>収支計画</t>
    <rPh sb="0" eb="2">
      <t>シュウシ</t>
    </rPh>
    <rPh sb="2" eb="4">
      <t>ケイカク</t>
    </rPh>
    <phoneticPr fontId="1"/>
  </si>
  <si>
    <t>決算／収支計画（％）</t>
    <rPh sb="0" eb="2">
      <t>ケッサン</t>
    </rPh>
    <rPh sb="3" eb="5">
      <t>シュウシ</t>
    </rPh>
    <rPh sb="5" eb="7">
      <t>ケイカク</t>
    </rPh>
    <phoneticPr fontId="1"/>
  </si>
  <si>
    <t>総合評価に対する指摘事項等を記入してください。</t>
    <rPh sb="0" eb="2">
      <t>ソウゴウ</t>
    </rPh>
    <rPh sb="2" eb="4">
      <t>ヒョウカ</t>
    </rPh>
    <rPh sb="5" eb="6">
      <t>タイ</t>
    </rPh>
    <rPh sb="8" eb="10">
      <t>シテキ</t>
    </rPh>
    <rPh sb="10" eb="12">
      <t>ジコウ</t>
    </rPh>
    <rPh sb="12" eb="13">
      <t>トウ</t>
    </rPh>
    <rPh sb="14" eb="16">
      <t>キニュウ</t>
    </rPh>
    <phoneticPr fontId="1"/>
  </si>
  <si>
    <t>目標値を下回る</t>
    <rPh sb="0" eb="2">
      <t>モクヒョウ</t>
    </rPh>
    <rPh sb="2" eb="3">
      <t>チ</t>
    </rPh>
    <rPh sb="4" eb="6">
      <t>シタマワ</t>
    </rPh>
    <phoneticPr fontId="1"/>
  </si>
  <si>
    <t>所管課　所見</t>
    <rPh sb="0" eb="2">
      <t>ショカン</t>
    </rPh>
    <rPh sb="2" eb="3">
      <t>カ</t>
    </rPh>
    <rPh sb="4" eb="6">
      <t>ショケン</t>
    </rPh>
    <phoneticPr fontId="1"/>
  </si>
  <si>
    <t>合計</t>
    <rPh sb="0" eb="2">
      <t>ゴウケイ</t>
    </rPh>
    <phoneticPr fontId="1"/>
  </si>
  <si>
    <t>※黄色着色セルは自動計算です。</t>
    <rPh sb="1" eb="3">
      <t>キイロ</t>
    </rPh>
    <rPh sb="3" eb="5">
      <t>チャクショク</t>
    </rPh>
    <rPh sb="8" eb="10">
      <t>ジドウ</t>
    </rPh>
    <rPh sb="10" eb="12">
      <t>ケイサン</t>
    </rPh>
    <phoneticPr fontId="1"/>
  </si>
  <si>
    <t>合計点数</t>
    <rPh sb="0" eb="2">
      <t>ゴウケイ</t>
    </rPh>
    <rPh sb="2" eb="4">
      <t>テンスウ</t>
    </rPh>
    <phoneticPr fontId="1"/>
  </si>
  <si>
    <t>総合評価</t>
    <rPh sb="0" eb="2">
      <t>ソウゴウ</t>
    </rPh>
    <rPh sb="2" eb="4">
      <t>ヒョウカ</t>
    </rPh>
    <phoneticPr fontId="1"/>
  </si>
  <si>
    <t>基準</t>
    <rPh sb="0" eb="2">
      <t>キジュン</t>
    </rPh>
    <phoneticPr fontId="1"/>
  </si>
  <si>
    <t>80%以上</t>
    <rPh sb="3" eb="5">
      <t>イジョウ</t>
    </rPh>
    <phoneticPr fontId="1"/>
  </si>
  <si>
    <t>70%以上80%未満</t>
    <rPh sb="3" eb="5">
      <t>イジョウ</t>
    </rPh>
    <rPh sb="8" eb="10">
      <t>ミマン</t>
    </rPh>
    <phoneticPr fontId="1"/>
  </si>
  <si>
    <t>50%以上70%未満</t>
    <rPh sb="3" eb="5">
      <t>イジョウ</t>
    </rPh>
    <rPh sb="8" eb="10">
      <t>ミマン</t>
    </rPh>
    <phoneticPr fontId="1"/>
  </si>
  <si>
    <t>30%以上50%未満</t>
    <rPh sb="3" eb="5">
      <t>イジョウ</t>
    </rPh>
    <rPh sb="8" eb="10">
      <t>ミマン</t>
    </rPh>
    <phoneticPr fontId="1"/>
  </si>
  <si>
    <t>30%未満</t>
    <rPh sb="3" eb="5">
      <t>ミマン</t>
    </rPh>
    <phoneticPr fontId="1"/>
  </si>
  <si>
    <t>点数割合</t>
    <rPh sb="0" eb="2">
      <t>テンスウ</t>
    </rPh>
    <rPh sb="2" eb="4">
      <t>ワリアイ</t>
    </rPh>
    <phoneticPr fontId="1"/>
  </si>
  <si>
    <t>※　経費の縮減に資する具体的な取組内容及び効果を記載してください。
※　上表以外に特筆すべき執行状況があれば、適宜追記してください。</t>
    <rPh sb="2" eb="4">
      <t>ケイヒ</t>
    </rPh>
    <rPh sb="5" eb="7">
      <t>シュクゲン</t>
    </rPh>
    <rPh sb="8" eb="9">
      <t>シ</t>
    </rPh>
    <rPh sb="11" eb="14">
      <t>グタイテキ</t>
    </rPh>
    <rPh sb="15" eb="17">
      <t>トリクミ</t>
    </rPh>
    <rPh sb="17" eb="19">
      <t>ナイヨウ</t>
    </rPh>
    <rPh sb="19" eb="20">
      <t>オヨ</t>
    </rPh>
    <rPh sb="21" eb="23">
      <t>コウカ</t>
    </rPh>
    <rPh sb="24" eb="26">
      <t>キサイ</t>
    </rPh>
    <rPh sb="36" eb="38">
      <t>ジョウヒョウ</t>
    </rPh>
    <rPh sb="37" eb="38">
      <t>ヒョウ</t>
    </rPh>
    <rPh sb="38" eb="40">
      <t>イガイ</t>
    </rPh>
    <rPh sb="41" eb="43">
      <t>トクヒツ</t>
    </rPh>
    <rPh sb="46" eb="48">
      <t>シッコウ</t>
    </rPh>
    <rPh sb="48" eb="50">
      <t>ジョウキョウ</t>
    </rPh>
    <rPh sb="55" eb="57">
      <t>テキギ</t>
    </rPh>
    <rPh sb="57" eb="59">
      <t>ツイキ</t>
    </rPh>
    <phoneticPr fontId="1"/>
  </si>
  <si>
    <t>自主事業収入</t>
    <rPh sb="0" eb="2">
      <t>ジシュ</t>
    </rPh>
    <rPh sb="2" eb="4">
      <t>ジギョウ</t>
    </rPh>
    <rPh sb="4" eb="6">
      <t>シュウニュウ</t>
    </rPh>
    <phoneticPr fontId="1"/>
  </si>
  <si>
    <t>自主事業支出</t>
    <rPh sb="0" eb="2">
      <t>ジシュ</t>
    </rPh>
    <rPh sb="2" eb="4">
      <t>ジギョウ</t>
    </rPh>
    <rPh sb="4" eb="6">
      <t>シシュツ</t>
    </rPh>
    <phoneticPr fontId="1"/>
  </si>
  <si>
    <t>・施設の設置目的や特性、現状の課題等を十分に理解し、意欲・熱意をもって管理運営をしていたか。
・経営の安定性は持続しているか。</t>
    <rPh sb="1" eb="3">
      <t>シセツ</t>
    </rPh>
    <rPh sb="4" eb="6">
      <t>セッチ</t>
    </rPh>
    <rPh sb="6" eb="8">
      <t>モクテキ</t>
    </rPh>
    <rPh sb="9" eb="11">
      <t>トクセイ</t>
    </rPh>
    <rPh sb="12" eb="14">
      <t>ゲンジョウ</t>
    </rPh>
    <rPh sb="15" eb="17">
      <t>カダイ</t>
    </rPh>
    <rPh sb="17" eb="18">
      <t>トウ</t>
    </rPh>
    <rPh sb="19" eb="21">
      <t>ジュウブン</t>
    </rPh>
    <rPh sb="22" eb="24">
      <t>リカイ</t>
    </rPh>
    <rPh sb="26" eb="28">
      <t>イヨク</t>
    </rPh>
    <rPh sb="29" eb="31">
      <t>ネツイ</t>
    </rPh>
    <rPh sb="35" eb="37">
      <t>カンリ</t>
    </rPh>
    <rPh sb="37" eb="39">
      <t>ウンエイ</t>
    </rPh>
    <rPh sb="48" eb="50">
      <t>ケイエイ</t>
    </rPh>
    <rPh sb="51" eb="54">
      <t>アンテイセイ</t>
    </rPh>
    <rPh sb="55" eb="57">
      <t>ジゾク</t>
    </rPh>
    <phoneticPr fontId="1"/>
  </si>
  <si>
    <t>（事業計画と比較し）目標値の150％以上</t>
    <rPh sb="1" eb="3">
      <t>ジギョウ</t>
    </rPh>
    <rPh sb="3" eb="5">
      <t>ケイカク</t>
    </rPh>
    <rPh sb="6" eb="8">
      <t>ヒカク</t>
    </rPh>
    <rPh sb="10" eb="12">
      <t>モクヒョウ</t>
    </rPh>
    <rPh sb="12" eb="13">
      <t>チ</t>
    </rPh>
    <rPh sb="18" eb="20">
      <t>イジョウ</t>
    </rPh>
    <phoneticPr fontId="1"/>
  </si>
  <si>
    <t>指定管理者の責により、目標値の50％以下</t>
    <rPh sb="0" eb="2">
      <t>シテイ</t>
    </rPh>
    <rPh sb="2" eb="5">
      <t>カンリシャ</t>
    </rPh>
    <rPh sb="6" eb="7">
      <t>セキ</t>
    </rPh>
    <rPh sb="11" eb="13">
      <t>モクヒョウ</t>
    </rPh>
    <rPh sb="13" eb="14">
      <t>チ</t>
    </rPh>
    <rPh sb="18" eb="20">
      <t>イカ</t>
    </rPh>
    <phoneticPr fontId="1"/>
  </si>
  <si>
    <t>総合評価の結果、優れていると認められる。</t>
    <rPh sb="0" eb="2">
      <t>ソウゴウ</t>
    </rPh>
    <rPh sb="2" eb="4">
      <t>ヒョウカ</t>
    </rPh>
    <rPh sb="5" eb="7">
      <t>ケッカ</t>
    </rPh>
    <rPh sb="8" eb="9">
      <t>スグ</t>
    </rPh>
    <rPh sb="14" eb="15">
      <t>ミト</t>
    </rPh>
    <phoneticPr fontId="1"/>
  </si>
  <si>
    <t>総合評価の結果、やや優れていると認められる。</t>
    <rPh sb="10" eb="11">
      <t>スグ</t>
    </rPh>
    <rPh sb="16" eb="17">
      <t>ミト</t>
    </rPh>
    <phoneticPr fontId="1"/>
  </si>
  <si>
    <t>総合評価の結果、適正であると認められる。</t>
    <rPh sb="8" eb="10">
      <t>テキセイ</t>
    </rPh>
    <rPh sb="14" eb="15">
      <t>ミト</t>
    </rPh>
    <phoneticPr fontId="1"/>
  </si>
  <si>
    <t>総合評価の結果、努力が必要であると認められる。</t>
    <rPh sb="8" eb="10">
      <t>ドリョク</t>
    </rPh>
    <rPh sb="11" eb="13">
      <t>ヒツヨウ</t>
    </rPh>
    <rPh sb="17" eb="18">
      <t>ミト</t>
    </rPh>
    <phoneticPr fontId="1"/>
  </si>
  <si>
    <t>総合評価の結果、かなりの努力が必要であると認められる。</t>
    <rPh sb="12" eb="14">
      <t>ドリョク</t>
    </rPh>
    <rPh sb="15" eb="17">
      <t>ヒツヨウ</t>
    </rPh>
    <rPh sb="21" eb="22">
      <t>ミト</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</si>
</sst>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ＭＳ Ｐゴシック"/>
      <family val="2"/>
      <charset val="128"/>
      <scheme val="minor"/>
    </font>
    <font>
      <sz val="6"/>
      <name val="ＭＳ Ｐゴシック"/>
      <family val="2"/>
      <charset val="128"/>
      <scheme val="minor"/>
    </font>
    <font>
      <sz val="10"/>
      <color theme="1"/>
      <name val="HGｺﾞｼｯｸM"/>
      <family val="3"/>
      <charset val="128"/>
    </font>
    <font>
      <sz val="10"/>
      <color rgb="FFFF0000"/>
      <name val="HGｺﾞｼｯｸM"/>
      <family val="3"/>
      <charset val="128"/>
    </font>
    <font>
      <b/>
      <sz val="10"/>
      <color theme="1"/>
      <name val="HGｺﾞｼｯｸM"/>
      <family val="3"/>
      <charset val="128"/>
    </font>
    <font>
      <sz val="11"/>
      <color theme="1"/>
      <name val="ＭＳ Ｐゴシック"/>
      <family val="2"/>
      <charset val="128"/>
      <scheme val="minor"/>
    </font>
    <font>
      <sz val="14"/>
      <color theme="1"/>
      <name val="HGｺﾞｼｯｸM"/>
      <family val="3"/>
      <charset val="128"/>
    </font>
    <font>
      <sz val="16"/>
      <color theme="1"/>
      <name val="HGｺﾞｼｯｸM"/>
      <family val="3"/>
      <charset val="128"/>
    </font>
    <font>
      <b/>
      <sz val="12"/>
      <color theme="1"/>
      <name val="HGｺﾞｼｯｸM"/>
      <family val="3"/>
      <charset val="128"/>
    </font>
    <font>
      <b/>
      <sz val="10"/>
      <color rgb="FFFF0000"/>
      <name val="HGｺﾞｼｯｸM"/>
      <family val="3"/>
      <charset val="128"/>
    </font>
    <font>
      <sz val="20"/>
      <color theme="1"/>
      <name val="HGｺﾞｼｯｸM"/>
      <family val="3"/>
      <charset val="128"/>
    </font>
    <font>
      <b/>
      <sz val="11"/>
      <color theme="1"/>
      <name val="HGｺﾞｼｯｸM"/>
      <family val="3"/>
      <charset val="128"/>
    </font>
    <font>
      <b/>
      <sz val="14"/>
      <color theme="1"/>
      <name val="HGｺﾞｼｯｸM"/>
      <family val="3"/>
      <charset val="128"/>
    </font>
    <font>
      <b/>
      <sz val="16"/>
      <color theme="1"/>
      <name val="HGｺﾞｼｯｸM"/>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style="medium">
        <color indexed="64"/>
      </top>
      <bottom/>
      <diagonal/>
    </border>
    <border>
      <left/>
      <right style="thin">
        <color indexed="64"/>
      </right>
      <top style="thin">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diagonal/>
    </border>
    <border>
      <left/>
      <right/>
      <top style="hair">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top style="hair">
        <color indexed="64"/>
      </top>
      <bottom style="thin">
        <color indexed="64"/>
      </bottom>
      <diagonal/>
    </border>
    <border>
      <left style="thin">
        <color indexed="64"/>
      </left>
      <right/>
      <top style="hair">
        <color indexed="64"/>
      </top>
      <bottom/>
      <diagonal/>
    </border>
    <border>
      <left/>
      <right/>
      <top style="hair">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style="medium">
        <color indexed="64"/>
      </bottom>
      <diagonal/>
    </border>
  </borders>
  <cellStyleXfs count="3">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cellStyleXfs>
  <cellXfs count="135">
    <xf numFmtId="0" fontId="0" fillId="0" borderId="0" xfId="0">
      <alignment vertical="center"/>
    </xf>
    <xf numFmtId="0" fontId="2" fillId="0" borderId="0" xfId="0" applyFont="1">
      <alignment vertical="center"/>
    </xf>
    <xf numFmtId="0" fontId="2" fillId="0" borderId="1" xfId="0" applyFont="1" applyBorder="1">
      <alignment vertical="center"/>
    </xf>
    <xf numFmtId="0" fontId="2" fillId="2" borderId="1" xfId="0" applyFont="1" applyFill="1" applyBorder="1">
      <alignment vertical="center"/>
    </xf>
    <xf numFmtId="0" fontId="2" fillId="2" borderId="1" xfId="0" applyFont="1" applyFill="1" applyBorder="1" applyAlignment="1">
      <alignment horizontal="center" vertical="center"/>
    </xf>
    <xf numFmtId="0" fontId="2" fillId="0" borderId="0" xfId="0" applyFont="1" applyBorder="1">
      <alignment vertical="center"/>
    </xf>
    <xf numFmtId="0" fontId="2" fillId="0" borderId="0" xfId="0" applyFont="1" applyBorder="1" applyAlignment="1">
      <alignment vertical="center"/>
    </xf>
    <xf numFmtId="0" fontId="2" fillId="0" borderId="0" xfId="0" applyFont="1" applyBorder="1" applyAlignment="1">
      <alignment horizontal="center" vertical="center"/>
    </xf>
    <xf numFmtId="38" fontId="2" fillId="0" borderId="1" xfId="1" applyFont="1" applyBorder="1">
      <alignment vertical="center"/>
    </xf>
    <xf numFmtId="0" fontId="2" fillId="5" borderId="1" xfId="0" applyFont="1" applyFill="1" applyBorder="1" applyAlignment="1">
      <alignment horizontal="left" vertical="center"/>
    </xf>
    <xf numFmtId="0" fontId="4" fillId="5" borderId="1" xfId="0" applyFont="1" applyFill="1" applyBorder="1" applyAlignment="1">
      <alignment horizontal="left" vertical="center"/>
    </xf>
    <xf numFmtId="0" fontId="2" fillId="5" borderId="31" xfId="0" applyFont="1" applyFill="1" applyBorder="1" applyAlignment="1">
      <alignment horizontal="center" vertical="center"/>
    </xf>
    <xf numFmtId="0" fontId="2" fillId="5" borderId="30" xfId="0" applyFont="1" applyFill="1" applyBorder="1" applyAlignment="1">
      <alignment vertical="center"/>
    </xf>
    <xf numFmtId="0" fontId="2" fillId="5" borderId="4" xfId="0" applyFont="1" applyFill="1" applyBorder="1" applyAlignment="1">
      <alignment horizontal="left" vertical="center"/>
    </xf>
    <xf numFmtId="0" fontId="2" fillId="5" borderId="1" xfId="0" applyFont="1" applyFill="1" applyBorder="1">
      <alignment vertical="center"/>
    </xf>
    <xf numFmtId="0" fontId="2" fillId="5" borderId="4" xfId="0" applyFont="1" applyFill="1" applyBorder="1">
      <alignment vertical="center"/>
    </xf>
    <xf numFmtId="0" fontId="2" fillId="5" borderId="30" xfId="0" applyFont="1" applyFill="1" applyBorder="1">
      <alignment vertical="center"/>
    </xf>
    <xf numFmtId="0" fontId="2" fillId="5" borderId="36" xfId="0" applyFont="1" applyFill="1" applyBorder="1" applyAlignment="1">
      <alignment vertical="top"/>
    </xf>
    <xf numFmtId="0" fontId="2" fillId="5" borderId="14" xfId="0" applyFont="1" applyFill="1" applyBorder="1" applyAlignment="1">
      <alignment vertical="top"/>
    </xf>
    <xf numFmtId="0" fontId="2" fillId="5" borderId="37" xfId="0" applyFont="1" applyFill="1" applyBorder="1">
      <alignment vertical="center"/>
    </xf>
    <xf numFmtId="0" fontId="2" fillId="3" borderId="1" xfId="0" applyFont="1" applyFill="1" applyBorder="1" applyAlignment="1">
      <alignment horizontal="center" vertical="center"/>
    </xf>
    <xf numFmtId="0" fontId="2" fillId="0" borderId="0" xfId="0" applyFont="1" applyAlignment="1">
      <alignment horizontal="center" vertical="center"/>
    </xf>
    <xf numFmtId="38" fontId="2" fillId="0" borderId="4" xfId="1" applyFont="1" applyBorder="1">
      <alignment vertical="center"/>
    </xf>
    <xf numFmtId="0" fontId="4" fillId="0" borderId="0" xfId="0" applyFont="1" applyFill="1" applyBorder="1" applyAlignment="1">
      <alignment vertical="center" wrapText="1"/>
    </xf>
    <xf numFmtId="0" fontId="2" fillId="0" borderId="12" xfId="0" applyFont="1" applyFill="1" applyBorder="1" applyAlignment="1">
      <alignment horizontal="left" vertical="center" wrapText="1"/>
    </xf>
    <xf numFmtId="0" fontId="4" fillId="0" borderId="26" xfId="0" applyFont="1" applyFill="1" applyBorder="1" applyAlignment="1">
      <alignment horizontal="center" vertical="center" wrapText="1"/>
    </xf>
    <xf numFmtId="0" fontId="2" fillId="0" borderId="34" xfId="0" applyFont="1" applyBorder="1" applyAlignment="1">
      <alignment horizontal="center" vertical="center" wrapText="1"/>
    </xf>
    <xf numFmtId="0" fontId="4" fillId="0" borderId="34" xfId="0" applyFont="1" applyBorder="1" applyAlignment="1">
      <alignment horizontal="center" vertical="center"/>
    </xf>
    <xf numFmtId="0" fontId="2" fillId="0" borderId="0" xfId="0" applyFont="1" applyAlignment="1">
      <alignment vertical="center" wrapText="1"/>
    </xf>
    <xf numFmtId="0" fontId="2" fillId="0" borderId="1" xfId="0" applyFont="1" applyFill="1" applyBorder="1" applyAlignment="1">
      <alignment horizontal="center" vertical="center" wrapText="1"/>
    </xf>
    <xf numFmtId="0" fontId="2" fillId="5" borderId="35" xfId="0" applyFont="1" applyFill="1" applyBorder="1" applyAlignment="1">
      <alignment horizontal="center" vertical="center"/>
    </xf>
    <xf numFmtId="0" fontId="2" fillId="0" borderId="2" xfId="0" applyFont="1" applyBorder="1">
      <alignment vertical="center"/>
    </xf>
    <xf numFmtId="38" fontId="2" fillId="0" borderId="2" xfId="1" applyFont="1" applyBorder="1">
      <alignment vertical="center"/>
    </xf>
    <xf numFmtId="38" fontId="2" fillId="0" borderId="6" xfId="1" applyFont="1" applyBorder="1">
      <alignment vertical="center"/>
    </xf>
    <xf numFmtId="0" fontId="2" fillId="4" borderId="19"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6"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27" xfId="0" applyFont="1" applyFill="1" applyBorder="1" applyAlignment="1">
      <alignment horizontal="center" vertical="center"/>
    </xf>
    <xf numFmtId="0" fontId="4" fillId="0" borderId="24" xfId="0" applyFont="1" applyFill="1" applyBorder="1" applyAlignment="1">
      <alignment horizontal="center" vertical="center" wrapText="1"/>
    </xf>
    <xf numFmtId="0" fontId="2" fillId="0" borderId="0" xfId="0" applyFont="1" applyFill="1" applyBorder="1" applyAlignment="1">
      <alignment horizontal="left" vertical="top" wrapText="1"/>
    </xf>
    <xf numFmtId="0" fontId="6" fillId="0" borderId="0" xfId="0" applyFont="1">
      <alignment vertical="center"/>
    </xf>
    <xf numFmtId="0" fontId="8" fillId="0" borderId="0" xfId="0" applyFont="1" applyFill="1" applyBorder="1" applyAlignment="1">
      <alignment horizontal="center" vertical="center" wrapText="1"/>
    </xf>
    <xf numFmtId="0" fontId="9" fillId="0" borderId="0" xfId="0" applyFont="1" applyFill="1" applyBorder="1" applyAlignment="1">
      <alignment horizontal="left" vertical="top" wrapText="1"/>
    </xf>
    <xf numFmtId="0" fontId="8" fillId="0" borderId="0" xfId="0" applyFont="1" applyFill="1" applyBorder="1" applyAlignment="1">
      <alignment horizontal="center" vertical="center"/>
    </xf>
    <xf numFmtId="0" fontId="2" fillId="0" borderId="0" xfId="0" applyFont="1" applyFill="1">
      <alignment vertical="center"/>
    </xf>
    <xf numFmtId="0" fontId="10" fillId="0" borderId="0" xfId="0" applyFont="1">
      <alignment vertical="center"/>
    </xf>
    <xf numFmtId="0" fontId="2" fillId="0" borderId="24" xfId="0" applyFont="1" applyFill="1" applyBorder="1" applyAlignment="1">
      <alignment horizontal="left" vertical="center" wrapText="1"/>
    </xf>
    <xf numFmtId="0" fontId="2" fillId="0" borderId="34" xfId="0" applyFont="1" applyBorder="1" applyAlignment="1">
      <alignment vertical="center" wrapText="1"/>
    </xf>
    <xf numFmtId="38" fontId="2" fillId="0" borderId="5" xfId="1" applyFont="1" applyFill="1" applyBorder="1" applyAlignment="1">
      <alignment vertical="center"/>
    </xf>
    <xf numFmtId="38" fontId="2" fillId="0" borderId="8" xfId="1" applyFont="1" applyFill="1" applyBorder="1" applyAlignment="1">
      <alignment vertical="center"/>
    </xf>
    <xf numFmtId="0" fontId="4" fillId="5" borderId="1" xfId="0" applyFont="1" applyFill="1" applyBorder="1">
      <alignment vertical="center"/>
    </xf>
    <xf numFmtId="0" fontId="6" fillId="6" borderId="38" xfId="0" applyFont="1" applyFill="1" applyBorder="1" applyAlignment="1">
      <alignment horizontal="center" vertical="center" wrapText="1"/>
    </xf>
    <xf numFmtId="1" fontId="6" fillId="6" borderId="38" xfId="0" applyNumberFormat="1" applyFont="1" applyFill="1" applyBorder="1" applyAlignment="1">
      <alignment horizontal="center" vertical="center" wrapText="1"/>
    </xf>
    <xf numFmtId="0" fontId="6" fillId="5" borderId="38" xfId="0" applyFont="1" applyFill="1" applyBorder="1" applyAlignment="1">
      <alignment horizontal="left" vertical="top" wrapText="1"/>
    </xf>
    <xf numFmtId="0" fontId="6" fillId="5" borderId="39" xfId="0" applyFont="1" applyFill="1" applyBorder="1" applyAlignment="1">
      <alignment horizontal="center" vertical="center"/>
    </xf>
    <xf numFmtId="0" fontId="4" fillId="6" borderId="24" xfId="0" applyFont="1" applyFill="1" applyBorder="1" applyAlignment="1">
      <alignment horizontal="center" vertical="center" wrapText="1"/>
    </xf>
    <xf numFmtId="9" fontId="4" fillId="6" borderId="1" xfId="2" applyFont="1" applyFill="1" applyBorder="1">
      <alignment vertical="center"/>
    </xf>
    <xf numFmtId="38" fontId="2" fillId="6" borderId="1" xfId="1" applyFont="1" applyFill="1" applyBorder="1" applyAlignment="1">
      <alignment horizontal="right" vertical="center"/>
    </xf>
    <xf numFmtId="38" fontId="2" fillId="6" borderId="1" xfId="1" applyFont="1" applyFill="1" applyBorder="1">
      <alignment vertical="center"/>
    </xf>
    <xf numFmtId="9" fontId="2" fillId="6" borderId="4" xfId="2" applyFont="1" applyFill="1" applyBorder="1" applyAlignment="1">
      <alignment horizontal="right" vertical="center"/>
    </xf>
    <xf numFmtId="9" fontId="2" fillId="6" borderId="4" xfId="2" applyFont="1" applyFill="1" applyBorder="1">
      <alignment vertical="center"/>
    </xf>
    <xf numFmtId="9" fontId="2" fillId="6" borderId="4" xfId="2" applyNumberFormat="1" applyFont="1" applyFill="1" applyBorder="1">
      <alignment vertical="center"/>
    </xf>
    <xf numFmtId="0" fontId="12" fillId="0" borderId="46" xfId="0" applyFont="1" applyFill="1" applyBorder="1" applyAlignment="1">
      <alignment horizontal="center" vertical="center"/>
    </xf>
    <xf numFmtId="0" fontId="8" fillId="0" borderId="47" xfId="0" applyFont="1" applyFill="1" applyBorder="1" applyAlignment="1">
      <alignment horizontal="center" vertical="center"/>
    </xf>
    <xf numFmtId="0" fontId="8" fillId="0" borderId="9" xfId="0" applyFont="1" applyFill="1" applyBorder="1" applyAlignment="1">
      <alignment horizontal="center" vertical="center"/>
    </xf>
    <xf numFmtId="0" fontId="2" fillId="0" borderId="0" xfId="0" applyFont="1" applyFill="1" applyBorder="1">
      <alignment vertical="center"/>
    </xf>
    <xf numFmtId="0" fontId="2" fillId="0" borderId="0" xfId="2" applyNumberFormat="1" applyFont="1" applyFill="1" applyBorder="1">
      <alignment vertical="center"/>
    </xf>
    <xf numFmtId="0" fontId="11" fillId="6" borderId="48" xfId="0" applyFont="1" applyFill="1" applyBorder="1" applyAlignment="1">
      <alignment horizontal="center" vertical="center" wrapText="1"/>
    </xf>
    <xf numFmtId="0" fontId="11" fillId="4" borderId="21" xfId="0" applyFont="1" applyFill="1" applyBorder="1" applyAlignment="1">
      <alignment horizontal="center" vertical="center"/>
    </xf>
    <xf numFmtId="0" fontId="13" fillId="4" borderId="40" xfId="0" applyFont="1" applyFill="1" applyBorder="1" applyAlignment="1">
      <alignment horizontal="center" vertical="center"/>
    </xf>
    <xf numFmtId="9" fontId="11" fillId="6" borderId="21" xfId="2" applyFont="1" applyFill="1" applyBorder="1">
      <alignment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7" fillId="0" borderId="0" xfId="0" applyFont="1" applyAlignment="1">
      <alignment horizontal="center"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2" borderId="4" xfId="0" applyFont="1" applyFill="1" applyBorder="1" applyAlignment="1">
      <alignment horizontal="center" vertical="center"/>
    </xf>
    <xf numFmtId="0" fontId="2" fillId="2" borderId="13" xfId="0" applyFont="1" applyFill="1" applyBorder="1" applyAlignment="1">
      <alignment horizontal="center" vertical="center"/>
    </xf>
    <xf numFmtId="0" fontId="2" fillId="2"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9" xfId="0" applyFont="1" applyFill="1" applyBorder="1" applyAlignment="1">
      <alignment horizontal="center" vertical="center"/>
    </xf>
    <xf numFmtId="0" fontId="8" fillId="4" borderId="44"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9" fillId="0" borderId="38" xfId="0" applyFont="1" applyFill="1" applyBorder="1" applyAlignment="1">
      <alignment horizontal="left" vertical="top" wrapText="1"/>
    </xf>
    <xf numFmtId="0" fontId="9" fillId="0" borderId="39" xfId="0" applyFont="1" applyFill="1" applyBorder="1" applyAlignment="1">
      <alignment horizontal="left" vertical="top" wrapText="1"/>
    </xf>
    <xf numFmtId="0" fontId="6" fillId="5" borderId="44" xfId="0" applyFont="1" applyFill="1" applyBorder="1" applyAlignment="1">
      <alignment horizontal="center" vertical="center"/>
    </xf>
    <xf numFmtId="0" fontId="6" fillId="5" borderId="38" xfId="0" applyFont="1" applyFill="1" applyBorder="1" applyAlignment="1">
      <alignment horizontal="center" vertical="center"/>
    </xf>
    <xf numFmtId="0" fontId="13" fillId="6" borderId="21" xfId="0" applyFont="1" applyFill="1" applyBorder="1" applyAlignment="1">
      <alignment horizontal="center" vertical="center"/>
    </xf>
    <xf numFmtId="0" fontId="13" fillId="6" borderId="41" xfId="0" applyFont="1" applyFill="1" applyBorder="1" applyAlignment="1">
      <alignment horizontal="center" vertical="center"/>
    </xf>
    <xf numFmtId="0" fontId="2" fillId="0" borderId="25" xfId="0" applyFont="1" applyBorder="1" applyAlignment="1">
      <alignment horizontal="center" vertical="center"/>
    </xf>
    <xf numFmtId="0" fontId="2" fillId="0" borderId="32" xfId="0" applyFont="1" applyBorder="1" applyAlignment="1">
      <alignment horizontal="center" vertical="center"/>
    </xf>
    <xf numFmtId="0" fontId="2" fillId="0" borderId="34" xfId="0" applyFont="1" applyBorder="1" applyAlignment="1">
      <alignment horizontal="left" vertical="center" wrapText="1"/>
    </xf>
    <xf numFmtId="0" fontId="2" fillId="0" borderId="42"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2" fillId="0" borderId="43" xfId="0" applyFont="1" applyFill="1" applyBorder="1" applyAlignment="1">
      <alignment horizontal="left" vertical="center" wrapText="1"/>
    </xf>
    <xf numFmtId="0" fontId="2" fillId="5" borderId="10" xfId="0" applyFont="1" applyFill="1" applyBorder="1" applyAlignment="1">
      <alignment horizontal="left" vertical="center"/>
    </xf>
    <xf numFmtId="0" fontId="2" fillId="5" borderId="22" xfId="0" applyFont="1" applyFill="1" applyBorder="1" applyAlignment="1">
      <alignment horizontal="left" vertical="center"/>
    </xf>
    <xf numFmtId="0" fontId="2" fillId="5" borderId="3" xfId="0" applyFont="1" applyFill="1" applyBorder="1" applyAlignment="1">
      <alignment horizontal="left" vertical="center"/>
    </xf>
    <xf numFmtId="0" fontId="3" fillId="0" borderId="7" xfId="0" applyFont="1" applyFill="1" applyBorder="1" applyAlignment="1">
      <alignment vertical="top" wrapText="1"/>
    </xf>
    <xf numFmtId="0" fontId="3" fillId="0" borderId="7" xfId="0" applyFont="1" applyFill="1" applyBorder="1" applyAlignment="1">
      <alignment vertical="top"/>
    </xf>
    <xf numFmtId="0" fontId="4" fillId="6" borderId="26" xfId="0" applyFont="1" applyFill="1" applyBorder="1" applyAlignment="1">
      <alignment horizontal="center" vertical="center" wrapText="1"/>
    </xf>
    <xf numFmtId="0" fontId="4" fillId="6" borderId="13" xfId="0" applyFont="1" applyFill="1" applyBorder="1" applyAlignment="1">
      <alignment horizontal="center" vertical="center" wrapText="1"/>
    </xf>
    <xf numFmtId="0" fontId="4" fillId="6" borderId="5"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6" xfId="0" applyFont="1" applyFill="1" applyBorder="1" applyAlignment="1">
      <alignment horizontal="left" vertical="top" wrapText="1"/>
    </xf>
    <xf numFmtId="0" fontId="2" fillId="0" borderId="39" xfId="0" applyFont="1" applyBorder="1" applyAlignment="1">
      <alignment horizontal="center" vertical="center" wrapText="1"/>
    </xf>
    <xf numFmtId="0" fontId="2" fillId="0" borderId="24"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4" xfId="0" applyFont="1" applyFill="1" applyBorder="1" applyAlignment="1">
      <alignment horizontal="left" vertical="center" wrapText="1"/>
    </xf>
    <xf numFmtId="0" fontId="4" fillId="0" borderId="2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39" xfId="0" applyFont="1" applyBorder="1" applyAlignment="1">
      <alignment horizontal="center" vertical="center"/>
    </xf>
    <xf numFmtId="0" fontId="11" fillId="4" borderId="45" xfId="0" applyFont="1" applyFill="1" applyBorder="1" applyAlignment="1">
      <alignment horizontal="center" vertical="center"/>
    </xf>
    <xf numFmtId="0" fontId="11" fillId="4" borderId="21" xfId="0" applyFont="1" applyFill="1" applyBorder="1" applyAlignment="1">
      <alignment horizontal="center" vertical="center"/>
    </xf>
    <xf numFmtId="0" fontId="2" fillId="0" borderId="23" xfId="0" applyFont="1" applyBorder="1" applyAlignment="1">
      <alignment horizontal="center" vertical="center"/>
    </xf>
    <xf numFmtId="0" fontId="2" fillId="0" borderId="17" xfId="0" applyFont="1" applyBorder="1" applyAlignment="1">
      <alignment horizontal="center" vertical="center"/>
    </xf>
    <xf numFmtId="0" fontId="2" fillId="0" borderId="29" xfId="0" applyFont="1" applyBorder="1" applyAlignment="1">
      <alignment horizontal="center" vertical="center"/>
    </xf>
    <xf numFmtId="0" fontId="2" fillId="3" borderId="1" xfId="0" applyFont="1" applyFill="1" applyBorder="1" applyAlignment="1">
      <alignment horizontal="center" vertical="center"/>
    </xf>
    <xf numFmtId="0" fontId="2" fillId="0" borderId="39" xfId="0" applyFont="1" applyFill="1" applyBorder="1" applyAlignment="1">
      <alignment horizontal="center" vertical="center" wrapText="1"/>
    </xf>
    <xf numFmtId="0" fontId="2" fillId="0" borderId="20" xfId="0" applyFont="1" applyFill="1" applyBorder="1" applyAlignment="1">
      <alignment horizontal="left" vertical="top" wrapText="1"/>
    </xf>
    <xf numFmtId="0" fontId="2" fillId="0" borderId="6"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5" borderId="36" xfId="0" applyFont="1" applyFill="1" applyBorder="1" applyAlignment="1">
      <alignment horizontal="left" vertical="top"/>
    </xf>
    <xf numFmtId="0" fontId="2" fillId="5" borderId="14" xfId="0" applyFont="1" applyFill="1" applyBorder="1" applyAlignment="1">
      <alignment horizontal="left" vertical="top"/>
    </xf>
    <xf numFmtId="0" fontId="2" fillId="0" borderId="19" xfId="0" applyFont="1" applyBorder="1" applyAlignment="1">
      <alignment horizontal="center" vertical="center"/>
    </xf>
    <xf numFmtId="0" fontId="2" fillId="0" borderId="18" xfId="0" applyFont="1" applyBorder="1" applyAlignment="1">
      <alignment horizontal="center" vertical="center"/>
    </xf>
    <xf numFmtId="0" fontId="3" fillId="0" borderId="15" xfId="0" applyFont="1" applyFill="1" applyBorder="1" applyAlignment="1">
      <alignment horizontal="left" vertical="top"/>
    </xf>
    <xf numFmtId="0" fontId="3" fillId="0" borderId="16" xfId="0" applyFont="1" applyFill="1" applyBorder="1" applyAlignment="1">
      <alignment horizontal="left" vertical="top"/>
    </xf>
    <xf numFmtId="0" fontId="2" fillId="0" borderId="34"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28" xfId="0" applyFont="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drawings/drawing1.xml><?xml version="1.0" encoding="utf-8"?>
<xdr:wsDr xmlns:xdr="http://schemas.openxmlformats.org/drawingml/2006/spreadsheetDrawing" xmlns:a="http://schemas.openxmlformats.org/drawingml/2006/main">
  <xdr:twoCellAnchor>
    <xdr:from>
      <xdr:col>3</xdr:col>
      <xdr:colOff>419100</xdr:colOff>
      <xdr:row>12</xdr:row>
      <xdr:rowOff>47625</xdr:rowOff>
    </xdr:from>
    <xdr:to>
      <xdr:col>4</xdr:col>
      <xdr:colOff>381000</xdr:colOff>
      <xdr:row>12</xdr:row>
      <xdr:rowOff>285750</xdr:rowOff>
    </xdr:to>
    <xdr:sp macro="" textlink="">
      <xdr:nvSpPr>
        <xdr:cNvPr id="2" name="楕円 1"/>
        <xdr:cNvSpPr/>
      </xdr:nvSpPr>
      <xdr:spPr>
        <a:xfrm>
          <a:off x="3905250" y="3362325"/>
          <a:ext cx="895350" cy="238125"/>
        </a:xfrm>
        <a:prstGeom prst="ellipse">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tabSelected="1" view="pageLayout" zoomScaleNormal="100" workbookViewId="0">
      <selection activeCell="F3" sqref="F3"/>
    </sheetView>
  </sheetViews>
  <sheetFormatPr defaultRowHeight="12" x14ac:dyDescent="0.15"/>
  <cols>
    <col min="1" max="1" width="16.125" style="1" customWidth="1"/>
    <col min="2" max="2" width="17.375" style="1" customWidth="1"/>
    <col min="3" max="7" width="12.25" style="1" bestFit="1" customWidth="1"/>
    <col min="8" max="8" width="11.5" style="1" customWidth="1"/>
    <col min="9" max="16384" width="9" style="1"/>
  </cols>
  <sheetData>
    <row r="1" spans="1:7" ht="18.75" x14ac:dyDescent="0.15">
      <c r="A1" s="74" t="s">
        <v>23</v>
      </c>
      <c r="B1" s="74"/>
      <c r="C1" s="74"/>
      <c r="D1" s="74"/>
      <c r="E1" s="74"/>
      <c r="F1" s="74"/>
      <c r="G1" s="74"/>
    </row>
    <row r="3" spans="1:7" ht="27.75" customHeight="1" x14ac:dyDescent="0.15">
      <c r="A3" s="20" t="s">
        <v>3</v>
      </c>
      <c r="B3" s="75" t="s">
        <v>32</v>
      </c>
      <c r="C3" s="75"/>
      <c r="D3" s="75"/>
      <c r="E3" s="75"/>
      <c r="F3" s="6"/>
    </row>
    <row r="4" spans="1:7" ht="27.75" customHeight="1" x14ac:dyDescent="0.15">
      <c r="A4" s="20" t="s">
        <v>33</v>
      </c>
      <c r="B4" s="76" t="s">
        <v>34</v>
      </c>
      <c r="C4" s="76"/>
      <c r="D4" s="76"/>
      <c r="E4" s="76"/>
      <c r="F4" s="6"/>
    </row>
    <row r="7" spans="1:7" x14ac:dyDescent="0.15">
      <c r="A7" s="1" t="s">
        <v>0</v>
      </c>
    </row>
    <row r="8" spans="1:7" ht="27.75" customHeight="1" x14ac:dyDescent="0.15">
      <c r="A8" s="77" t="s">
        <v>1</v>
      </c>
      <c r="B8" s="4" t="s">
        <v>19</v>
      </c>
      <c r="C8" s="72"/>
      <c r="D8" s="72"/>
      <c r="E8" s="72"/>
      <c r="F8" s="72"/>
      <c r="G8" s="72"/>
    </row>
    <row r="9" spans="1:7" ht="27.75" customHeight="1" x14ac:dyDescent="0.15">
      <c r="A9" s="79"/>
      <c r="B9" s="4" t="s">
        <v>2</v>
      </c>
      <c r="C9" s="72"/>
      <c r="D9" s="72"/>
      <c r="E9" s="72"/>
      <c r="F9" s="72"/>
      <c r="G9" s="72"/>
    </row>
    <row r="10" spans="1:7" ht="27.75" customHeight="1" x14ac:dyDescent="0.15">
      <c r="A10" s="77" t="s">
        <v>4</v>
      </c>
      <c r="B10" s="4" t="s">
        <v>19</v>
      </c>
      <c r="C10" s="72"/>
      <c r="D10" s="72"/>
      <c r="E10" s="72"/>
      <c r="F10" s="72"/>
      <c r="G10" s="72"/>
    </row>
    <row r="11" spans="1:7" ht="27.75" customHeight="1" x14ac:dyDescent="0.15">
      <c r="A11" s="78"/>
      <c r="B11" s="4" t="s">
        <v>2</v>
      </c>
      <c r="C11" s="72"/>
      <c r="D11" s="72"/>
      <c r="E11" s="72"/>
      <c r="F11" s="72"/>
      <c r="G11" s="72"/>
    </row>
    <row r="12" spans="1:7" ht="27.75" customHeight="1" x14ac:dyDescent="0.15">
      <c r="A12" s="79"/>
      <c r="B12" s="4" t="s">
        <v>5</v>
      </c>
      <c r="C12" s="72"/>
      <c r="D12" s="72"/>
      <c r="E12" s="72"/>
      <c r="F12" s="72"/>
      <c r="G12" s="72"/>
    </row>
    <row r="13" spans="1:7" ht="27.75" customHeight="1" x14ac:dyDescent="0.15">
      <c r="A13" s="73" t="s">
        <v>30</v>
      </c>
      <c r="B13" s="73"/>
      <c r="C13" s="72" t="s">
        <v>31</v>
      </c>
      <c r="D13" s="72"/>
      <c r="E13" s="72"/>
      <c r="F13" s="72"/>
      <c r="G13" s="72"/>
    </row>
    <row r="14" spans="1:7" ht="27.75" customHeight="1" x14ac:dyDescent="0.15">
      <c r="A14" s="73" t="s">
        <v>6</v>
      </c>
      <c r="B14" s="73"/>
      <c r="C14" s="72"/>
      <c r="D14" s="72"/>
      <c r="E14" s="72"/>
      <c r="F14" s="72"/>
      <c r="G14" s="72"/>
    </row>
    <row r="16" spans="1:7" ht="17.25" customHeight="1" x14ac:dyDescent="0.15">
      <c r="A16" s="1" t="s">
        <v>27</v>
      </c>
      <c r="G16" s="1" t="s">
        <v>22</v>
      </c>
    </row>
    <row r="17" spans="1:7" ht="17.25" customHeight="1" x14ac:dyDescent="0.15">
      <c r="A17" s="73" t="s">
        <v>7</v>
      </c>
      <c r="B17" s="73"/>
      <c r="C17" s="4" t="s">
        <v>24</v>
      </c>
      <c r="D17" s="4" t="s">
        <v>24</v>
      </c>
      <c r="E17" s="4" t="s">
        <v>24</v>
      </c>
      <c r="F17" s="4" t="s">
        <v>24</v>
      </c>
      <c r="G17" s="4" t="s">
        <v>24</v>
      </c>
    </row>
    <row r="18" spans="1:7" ht="17.25" customHeight="1" x14ac:dyDescent="0.15">
      <c r="A18" s="73" t="s">
        <v>10</v>
      </c>
      <c r="B18" s="3" t="s">
        <v>11</v>
      </c>
      <c r="C18" s="2"/>
      <c r="D18" s="2"/>
      <c r="E18" s="2"/>
      <c r="F18" s="2"/>
      <c r="G18" s="2"/>
    </row>
    <row r="19" spans="1:7" ht="17.25" customHeight="1" x14ac:dyDescent="0.15">
      <c r="A19" s="73"/>
      <c r="B19" s="3" t="s">
        <v>75</v>
      </c>
      <c r="C19" s="2"/>
      <c r="D19" s="2"/>
      <c r="E19" s="2"/>
      <c r="F19" s="2"/>
      <c r="G19" s="2"/>
    </row>
    <row r="20" spans="1:7" ht="17.25" customHeight="1" x14ac:dyDescent="0.15">
      <c r="A20" s="73"/>
      <c r="B20" s="3" t="s">
        <v>104</v>
      </c>
      <c r="C20" s="2"/>
      <c r="D20" s="2"/>
      <c r="E20" s="2"/>
      <c r="F20" s="2"/>
      <c r="G20" s="2"/>
    </row>
    <row r="21" spans="1:7" ht="17.25" customHeight="1" x14ac:dyDescent="0.15">
      <c r="A21" s="73"/>
      <c r="B21" s="3" t="s">
        <v>12</v>
      </c>
      <c r="C21" s="2"/>
      <c r="D21" s="2"/>
      <c r="E21" s="2"/>
      <c r="F21" s="2"/>
      <c r="G21" s="2"/>
    </row>
    <row r="22" spans="1:7" ht="17.25" customHeight="1" x14ac:dyDescent="0.15">
      <c r="A22" s="73"/>
      <c r="B22" s="4" t="s">
        <v>13</v>
      </c>
      <c r="C22" s="2"/>
      <c r="D22" s="2"/>
      <c r="E22" s="2"/>
      <c r="F22" s="2"/>
      <c r="G22" s="2"/>
    </row>
    <row r="23" spans="1:7" ht="17.25" customHeight="1" x14ac:dyDescent="0.15">
      <c r="A23" s="73" t="s">
        <v>14</v>
      </c>
      <c r="B23" s="3" t="s">
        <v>15</v>
      </c>
      <c r="C23" s="2"/>
      <c r="D23" s="2"/>
      <c r="E23" s="2"/>
      <c r="F23" s="2"/>
      <c r="G23" s="2"/>
    </row>
    <row r="24" spans="1:7" ht="17.25" customHeight="1" x14ac:dyDescent="0.15">
      <c r="A24" s="73"/>
      <c r="B24" s="3" t="s">
        <v>16</v>
      </c>
      <c r="C24" s="2"/>
      <c r="D24" s="2"/>
      <c r="E24" s="2"/>
      <c r="F24" s="2"/>
      <c r="G24" s="2"/>
    </row>
    <row r="25" spans="1:7" ht="17.25" customHeight="1" x14ac:dyDescent="0.15">
      <c r="A25" s="73"/>
      <c r="B25" s="3" t="s">
        <v>105</v>
      </c>
      <c r="C25" s="2"/>
      <c r="D25" s="2"/>
      <c r="E25" s="2"/>
      <c r="F25" s="2"/>
      <c r="G25" s="2"/>
    </row>
    <row r="26" spans="1:7" ht="17.25" customHeight="1" x14ac:dyDescent="0.15">
      <c r="A26" s="73"/>
      <c r="B26" s="3" t="s">
        <v>17</v>
      </c>
      <c r="C26" s="2"/>
      <c r="D26" s="2"/>
      <c r="E26" s="2"/>
      <c r="F26" s="2"/>
      <c r="G26" s="2"/>
    </row>
    <row r="27" spans="1:7" ht="17.25" customHeight="1" x14ac:dyDescent="0.15">
      <c r="A27" s="73"/>
      <c r="B27" s="4" t="s">
        <v>13</v>
      </c>
      <c r="C27" s="2"/>
      <c r="D27" s="2"/>
      <c r="E27" s="2"/>
      <c r="F27" s="2"/>
      <c r="G27" s="2"/>
    </row>
    <row r="28" spans="1:7" ht="17.25" customHeight="1" x14ac:dyDescent="0.15">
      <c r="A28" s="73" t="s">
        <v>18</v>
      </c>
      <c r="B28" s="73"/>
      <c r="C28" s="2"/>
      <c r="D28" s="2"/>
      <c r="E28" s="2"/>
      <c r="F28" s="2"/>
      <c r="G28" s="2"/>
    </row>
    <row r="29" spans="1:7" ht="18" customHeight="1" x14ac:dyDescent="0.15">
      <c r="A29" s="1" t="s">
        <v>20</v>
      </c>
    </row>
  </sheetData>
  <mergeCells count="18">
    <mergeCell ref="A1:G1"/>
    <mergeCell ref="B3:E3"/>
    <mergeCell ref="B4:E4"/>
    <mergeCell ref="C10:G10"/>
    <mergeCell ref="C9:G9"/>
    <mergeCell ref="C8:G8"/>
    <mergeCell ref="A10:A12"/>
    <mergeCell ref="A8:A9"/>
    <mergeCell ref="A17:B17"/>
    <mergeCell ref="A18:A22"/>
    <mergeCell ref="A23:A27"/>
    <mergeCell ref="A28:B28"/>
    <mergeCell ref="C14:G14"/>
    <mergeCell ref="C13:G13"/>
    <mergeCell ref="C12:G12"/>
    <mergeCell ref="C11:G11"/>
    <mergeCell ref="A14:B14"/>
    <mergeCell ref="A13:B13"/>
  </mergeCells>
  <phoneticPr fontId="1"/>
  <pageMargins left="0.7" right="0.7" top="0.75" bottom="0.75" header="0.3" footer="0.3"/>
  <pageSetup paperSize="9" scale="94" orientation="portrait" r:id="rId1"/>
  <headerFooter>
    <oddHeader>&amp;R別紙１９</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view="pageLayout" topLeftCell="A13" zoomScaleNormal="100" zoomScaleSheetLayoutView="115" workbookViewId="0">
      <selection activeCell="B64" sqref="B64"/>
    </sheetView>
  </sheetViews>
  <sheetFormatPr defaultRowHeight="12" x14ac:dyDescent="0.15"/>
  <cols>
    <col min="1" max="1" width="9" style="1"/>
    <col min="2" max="2" width="23.625" style="1" bestFit="1" customWidth="1"/>
    <col min="3" max="3" width="40.5" style="1" customWidth="1"/>
    <col min="4" max="8" width="14" style="1" customWidth="1"/>
    <col min="9" max="9" width="11.5" style="21" customWidth="1"/>
    <col min="10" max="10" width="9" style="1"/>
    <col min="11" max="11" width="0" style="1" hidden="1" customWidth="1"/>
    <col min="12" max="16384" width="9" style="1"/>
  </cols>
  <sheetData>
    <row r="1" spans="1:11" ht="30" customHeight="1" x14ac:dyDescent="0.15">
      <c r="A1" s="46" t="s">
        <v>76</v>
      </c>
      <c r="C1" s="1" t="s">
        <v>93</v>
      </c>
    </row>
    <row r="2" spans="1:11" ht="30" customHeight="1" thickBot="1" x14ac:dyDescent="0.2">
      <c r="F2" s="1" t="s">
        <v>49</v>
      </c>
      <c r="K2" s="29" t="s">
        <v>46</v>
      </c>
    </row>
    <row r="3" spans="1:11" s="21" customFormat="1" ht="15.75" customHeight="1" thickBot="1" x14ac:dyDescent="0.2">
      <c r="A3" s="34" t="s">
        <v>77</v>
      </c>
      <c r="B3" s="35" t="s">
        <v>38</v>
      </c>
      <c r="C3" s="80" t="s">
        <v>39</v>
      </c>
      <c r="D3" s="81"/>
      <c r="E3" s="81"/>
      <c r="F3" s="36" t="s">
        <v>35</v>
      </c>
      <c r="G3" s="36" t="s">
        <v>36</v>
      </c>
      <c r="H3" s="37" t="s">
        <v>37</v>
      </c>
      <c r="I3" s="38" t="s">
        <v>29</v>
      </c>
      <c r="K3" s="29" t="s">
        <v>42</v>
      </c>
    </row>
    <row r="4" spans="1:11" s="5" customFormat="1" ht="47.25" customHeight="1" thickBot="1" x14ac:dyDescent="0.2">
      <c r="A4" s="115">
        <v>1</v>
      </c>
      <c r="B4" s="47" t="s">
        <v>50</v>
      </c>
      <c r="C4" s="109" t="s">
        <v>106</v>
      </c>
      <c r="D4" s="109"/>
      <c r="E4" s="109"/>
      <c r="F4" s="39">
        <v>10</v>
      </c>
      <c r="G4" s="39" t="s">
        <v>46</v>
      </c>
      <c r="H4" s="56">
        <f>IFERROR(IF(G4=$K$2,F4*1,IF(G4=$K$3,F4*0.75,IF(G4=$K$4,F4*0.5,IF(G4=$K$5,F4*0.25,IF(G4=$K$6,F4*0))))),"ー")</f>
        <v>10</v>
      </c>
      <c r="I4" s="119" t="s">
        <v>72</v>
      </c>
      <c r="J4" s="23"/>
      <c r="K4" s="29" t="s">
        <v>47</v>
      </c>
    </row>
    <row r="5" spans="1:11" s="5" customFormat="1" ht="48.75" customHeight="1" thickBot="1" x14ac:dyDescent="0.2">
      <c r="A5" s="117"/>
      <c r="B5" s="120" t="s">
        <v>80</v>
      </c>
      <c r="C5" s="120"/>
      <c r="D5" s="120"/>
      <c r="E5" s="120"/>
      <c r="F5" s="120"/>
      <c r="G5" s="120"/>
      <c r="H5" s="120"/>
      <c r="I5" s="119"/>
      <c r="J5" s="23"/>
      <c r="K5" s="29" t="s">
        <v>48</v>
      </c>
    </row>
    <row r="6" spans="1:11" s="5" customFormat="1" ht="33" customHeight="1" thickBot="1" x14ac:dyDescent="0.2">
      <c r="A6" s="126">
        <v>2</v>
      </c>
      <c r="B6" s="24" t="s">
        <v>51</v>
      </c>
      <c r="C6" s="121" t="s">
        <v>60</v>
      </c>
      <c r="D6" s="122"/>
      <c r="E6" s="123"/>
      <c r="F6" s="25">
        <v>20</v>
      </c>
      <c r="G6" s="25" t="s">
        <v>48</v>
      </c>
      <c r="H6" s="56">
        <f>IFERROR(IF(G6=$K$2,F6*1,IF(G6=$K$3,F6*0.75,IF(G6=$K$4,F6*0.5,IF(G6=$K$5,F6*0.25,IF(G6=$K$6,F6*0))))),"ー")</f>
        <v>5</v>
      </c>
      <c r="I6" s="119" t="s">
        <v>81</v>
      </c>
      <c r="J6" s="23"/>
      <c r="K6" s="29" t="s">
        <v>43</v>
      </c>
    </row>
    <row r="7" spans="1:11" ht="13.5" customHeight="1" thickBot="1" x14ac:dyDescent="0.2">
      <c r="A7" s="116"/>
      <c r="B7" s="94" t="s">
        <v>54</v>
      </c>
      <c r="C7" s="94"/>
      <c r="D7" s="94"/>
      <c r="E7" s="94"/>
      <c r="F7" s="94"/>
      <c r="G7" s="94"/>
      <c r="H7" s="94"/>
      <c r="I7" s="119"/>
    </row>
    <row r="8" spans="1:11" ht="13.5" customHeight="1" thickBot="1" x14ac:dyDescent="0.2">
      <c r="A8" s="116"/>
      <c r="B8" s="124" t="s">
        <v>21</v>
      </c>
      <c r="C8" s="12"/>
      <c r="D8" s="11" t="s">
        <v>24</v>
      </c>
      <c r="E8" s="11" t="s">
        <v>24</v>
      </c>
      <c r="F8" s="11" t="s">
        <v>24</v>
      </c>
      <c r="G8" s="11" t="s">
        <v>24</v>
      </c>
      <c r="H8" s="30" t="s">
        <v>24</v>
      </c>
      <c r="I8" s="119"/>
    </row>
    <row r="9" spans="1:11" ht="13.5" customHeight="1" thickBot="1" x14ac:dyDescent="0.2">
      <c r="A9" s="116"/>
      <c r="B9" s="125"/>
      <c r="C9" s="9" t="s">
        <v>26</v>
      </c>
      <c r="D9" s="2">
        <v>100</v>
      </c>
      <c r="E9" s="2">
        <v>100</v>
      </c>
      <c r="F9" s="2">
        <v>120</v>
      </c>
      <c r="G9" s="2"/>
      <c r="H9" s="31"/>
      <c r="I9" s="119"/>
    </row>
    <row r="10" spans="1:11" ht="13.5" customHeight="1" thickBot="1" x14ac:dyDescent="0.2">
      <c r="A10" s="116"/>
      <c r="B10" s="125"/>
      <c r="C10" s="9" t="s">
        <v>25</v>
      </c>
      <c r="D10" s="2">
        <v>100</v>
      </c>
      <c r="E10" s="2">
        <v>80</v>
      </c>
      <c r="F10" s="2">
        <v>100</v>
      </c>
      <c r="G10" s="2">
        <v>100</v>
      </c>
      <c r="H10" s="31"/>
      <c r="I10" s="119"/>
    </row>
    <row r="11" spans="1:11" ht="13.5" customHeight="1" thickBot="1" x14ac:dyDescent="0.2">
      <c r="A11" s="116"/>
      <c r="B11" s="125"/>
      <c r="C11" s="10" t="s">
        <v>55</v>
      </c>
      <c r="D11" s="57">
        <f>IFERROR(D10/D9,"")</f>
        <v>1</v>
      </c>
      <c r="E11" s="57">
        <f t="shared" ref="E11:H11" si="0">IFERROR(E10/E9,"")</f>
        <v>0.8</v>
      </c>
      <c r="F11" s="57">
        <f t="shared" si="0"/>
        <v>0.83333333333333337</v>
      </c>
      <c r="G11" s="57" t="str">
        <f t="shared" si="0"/>
        <v/>
      </c>
      <c r="H11" s="57" t="str">
        <f t="shared" si="0"/>
        <v/>
      </c>
      <c r="I11" s="119"/>
    </row>
    <row r="12" spans="1:11" ht="13.5" customHeight="1" thickBot="1" x14ac:dyDescent="0.2">
      <c r="A12" s="116"/>
      <c r="B12" s="125"/>
      <c r="C12" s="9" t="s">
        <v>8</v>
      </c>
      <c r="D12" s="58" t="s">
        <v>56</v>
      </c>
      <c r="E12" s="59">
        <f>IF(E10="","",D10-E10)</f>
        <v>20</v>
      </c>
      <c r="F12" s="59">
        <f t="shared" ref="F12:H12" si="1">IF(F10="","",E10-F10)</f>
        <v>-20</v>
      </c>
      <c r="G12" s="59">
        <f>IF(G10="","",F10-G10)</f>
        <v>0</v>
      </c>
      <c r="H12" s="59" t="str">
        <f t="shared" si="1"/>
        <v/>
      </c>
      <c r="I12" s="119"/>
    </row>
    <row r="13" spans="1:11" ht="14.25" customHeight="1" thickBot="1" x14ac:dyDescent="0.2">
      <c r="A13" s="116"/>
      <c r="B13" s="125"/>
      <c r="C13" s="13" t="s">
        <v>9</v>
      </c>
      <c r="D13" s="60" t="s">
        <v>56</v>
      </c>
      <c r="E13" s="61">
        <f>IF(E10="","",E10/D10)</f>
        <v>0.8</v>
      </c>
      <c r="F13" s="62">
        <f>IF(F10="","",F10/E10)</f>
        <v>1.25</v>
      </c>
      <c r="G13" s="61">
        <f t="shared" ref="G13:H13" si="2">IF(G10="","",G10/F10)</f>
        <v>1</v>
      </c>
      <c r="H13" s="61" t="str">
        <f t="shared" si="2"/>
        <v/>
      </c>
      <c r="I13" s="119"/>
    </row>
    <row r="14" spans="1:11" ht="39" customHeight="1" thickBot="1" x14ac:dyDescent="0.2">
      <c r="A14" s="127"/>
      <c r="B14" s="128" t="s">
        <v>78</v>
      </c>
      <c r="C14" s="129"/>
      <c r="D14" s="129"/>
      <c r="E14" s="129"/>
      <c r="F14" s="129"/>
      <c r="G14" s="129"/>
      <c r="H14" s="129"/>
      <c r="I14" s="119"/>
    </row>
    <row r="15" spans="1:11" ht="32.25" customHeight="1" thickBot="1" x14ac:dyDescent="0.2">
      <c r="A15" s="126">
        <v>3</v>
      </c>
      <c r="B15" s="26" t="s">
        <v>57</v>
      </c>
      <c r="C15" s="130" t="s">
        <v>58</v>
      </c>
      <c r="D15" s="130"/>
      <c r="E15" s="130"/>
      <c r="F15" s="27">
        <v>20</v>
      </c>
      <c r="G15" s="27" t="s">
        <v>42</v>
      </c>
      <c r="H15" s="56">
        <f>IFERROR(IF(G15=$K$2,F15*1,IF(G15=$K$3,F15*0.75,IF(G15=$K$4,F15*0.5,IF(G15=$K$5,F15*0.25,IF(G15=$K$6,F15*0))))),"ー")</f>
        <v>15</v>
      </c>
      <c r="I15" s="112" t="s">
        <v>81</v>
      </c>
    </row>
    <row r="16" spans="1:11" ht="12.75" thickBot="1" x14ac:dyDescent="0.2">
      <c r="A16" s="116"/>
      <c r="B16" s="131" t="s">
        <v>54</v>
      </c>
      <c r="C16" s="131"/>
      <c r="D16" s="131"/>
      <c r="E16" s="131"/>
      <c r="F16" s="131"/>
      <c r="G16" s="131"/>
      <c r="H16" s="131"/>
      <c r="I16" s="112"/>
    </row>
    <row r="17" spans="1:10" ht="12.75" thickBot="1" x14ac:dyDescent="0.2">
      <c r="A17" s="116"/>
      <c r="B17" s="17" t="s">
        <v>28</v>
      </c>
      <c r="C17" s="12"/>
      <c r="D17" s="11" t="s">
        <v>24</v>
      </c>
      <c r="E17" s="11" t="s">
        <v>24</v>
      </c>
      <c r="F17" s="11" t="s">
        <v>24</v>
      </c>
      <c r="G17" s="11" t="s">
        <v>24</v>
      </c>
      <c r="H17" s="30" t="s">
        <v>24</v>
      </c>
      <c r="I17" s="112"/>
    </row>
    <row r="18" spans="1:10" ht="12.75" thickBot="1" x14ac:dyDescent="0.2">
      <c r="A18" s="116"/>
      <c r="B18" s="18"/>
      <c r="C18" s="9" t="s">
        <v>26</v>
      </c>
      <c r="D18" s="2">
        <v>70</v>
      </c>
      <c r="E18" s="2">
        <v>75</v>
      </c>
      <c r="F18" s="2">
        <v>80</v>
      </c>
      <c r="G18" s="2"/>
      <c r="H18" s="31"/>
      <c r="I18" s="112"/>
    </row>
    <row r="19" spans="1:10" ht="12.75" thickBot="1" x14ac:dyDescent="0.2">
      <c r="A19" s="116"/>
      <c r="B19" s="18"/>
      <c r="C19" s="9" t="s">
        <v>25</v>
      </c>
      <c r="D19" s="2">
        <v>80</v>
      </c>
      <c r="E19" s="2">
        <v>80</v>
      </c>
      <c r="F19" s="2">
        <v>85</v>
      </c>
      <c r="G19" s="2"/>
      <c r="H19" s="31"/>
      <c r="I19" s="112"/>
    </row>
    <row r="20" spans="1:10" ht="12.75" thickBot="1" x14ac:dyDescent="0.2">
      <c r="A20" s="116"/>
      <c r="B20" s="18"/>
      <c r="C20" s="10" t="s">
        <v>55</v>
      </c>
      <c r="D20" s="57">
        <f t="shared" ref="D20:H20" si="3">IFERROR(D19/D18,"")</f>
        <v>1.1428571428571428</v>
      </c>
      <c r="E20" s="57">
        <f t="shared" si="3"/>
        <v>1.0666666666666667</v>
      </c>
      <c r="F20" s="57">
        <f>IFERROR(F19/F18,"")</f>
        <v>1.0625</v>
      </c>
      <c r="G20" s="57" t="str">
        <f t="shared" si="3"/>
        <v/>
      </c>
      <c r="H20" s="57" t="str">
        <f t="shared" si="3"/>
        <v/>
      </c>
      <c r="I20" s="112"/>
    </row>
    <row r="21" spans="1:10" ht="12.75" thickBot="1" x14ac:dyDescent="0.2">
      <c r="A21" s="116"/>
      <c r="B21" s="18"/>
      <c r="C21" s="13" t="s">
        <v>9</v>
      </c>
      <c r="D21" s="60" t="s">
        <v>56</v>
      </c>
      <c r="E21" s="61">
        <f>IF(E19="","",E19/D19)</f>
        <v>1</v>
      </c>
      <c r="F21" s="61">
        <f>IF(F19="","",F19/E19)</f>
        <v>1.0625</v>
      </c>
      <c r="G21" s="61" t="str">
        <f t="shared" ref="G21:H21" si="4">IF(G19="","",G19/F19)</f>
        <v/>
      </c>
      <c r="H21" s="61" t="str">
        <f t="shared" si="4"/>
        <v/>
      </c>
      <c r="I21" s="112"/>
    </row>
    <row r="22" spans="1:10" ht="35.25" customHeight="1" thickBot="1" x14ac:dyDescent="0.2">
      <c r="A22" s="132"/>
      <c r="B22" s="128" t="s">
        <v>79</v>
      </c>
      <c r="C22" s="129"/>
      <c r="D22" s="129"/>
      <c r="E22" s="129"/>
      <c r="F22" s="129"/>
      <c r="G22" s="129"/>
      <c r="H22" s="129"/>
      <c r="I22" s="112"/>
    </row>
    <row r="23" spans="1:10" ht="32.25" customHeight="1" thickBot="1" x14ac:dyDescent="0.2">
      <c r="A23" s="90">
        <v>4</v>
      </c>
      <c r="B23" s="48" t="s">
        <v>62</v>
      </c>
      <c r="C23" s="92" t="s">
        <v>61</v>
      </c>
      <c r="D23" s="92"/>
      <c r="E23" s="92"/>
      <c r="F23" s="27">
        <v>10</v>
      </c>
      <c r="G23" s="27" t="s">
        <v>47</v>
      </c>
      <c r="H23" s="56">
        <f>IFERROR(IF(G23=$K$2,F23*1,IF(G23=$K$3,F23*0.75,IF(G23=$K$4,F23*0.5,IF(G23=$K$5,F23*0.25,IF(G23=$K$6,F23*0))))),"ー")</f>
        <v>5</v>
      </c>
      <c r="I23" s="106" t="s">
        <v>72</v>
      </c>
      <c r="J23" s="28"/>
    </row>
    <row r="24" spans="1:10" ht="12.75" thickBot="1" x14ac:dyDescent="0.2">
      <c r="A24" s="90"/>
      <c r="B24" s="93" t="s">
        <v>54</v>
      </c>
      <c r="C24" s="94"/>
      <c r="D24" s="94"/>
      <c r="E24" s="94"/>
      <c r="F24" s="94"/>
      <c r="G24" s="94"/>
      <c r="H24" s="95"/>
      <c r="I24" s="106"/>
    </row>
    <row r="25" spans="1:10" ht="12.75" thickBot="1" x14ac:dyDescent="0.2">
      <c r="A25" s="90"/>
      <c r="B25" s="19" t="s">
        <v>64</v>
      </c>
      <c r="C25" s="16"/>
      <c r="D25" s="11" t="s">
        <v>24</v>
      </c>
      <c r="E25" s="11" t="s">
        <v>24</v>
      </c>
      <c r="F25" s="11" t="s">
        <v>24</v>
      </c>
      <c r="G25" s="11" t="s">
        <v>24</v>
      </c>
      <c r="H25" s="30" t="s">
        <v>24</v>
      </c>
      <c r="I25" s="106"/>
    </row>
    <row r="26" spans="1:10" ht="12.75" thickBot="1" x14ac:dyDescent="0.2">
      <c r="A26" s="90"/>
      <c r="B26" s="96" t="s">
        <v>11</v>
      </c>
      <c r="C26" s="14" t="s">
        <v>87</v>
      </c>
      <c r="D26" s="49">
        <v>1500000</v>
      </c>
      <c r="E26" s="49">
        <v>1600000</v>
      </c>
      <c r="F26" s="49">
        <v>1700000</v>
      </c>
      <c r="G26" s="50"/>
      <c r="H26" s="50"/>
      <c r="I26" s="106"/>
    </row>
    <row r="27" spans="1:10" ht="12.75" thickBot="1" x14ac:dyDescent="0.2">
      <c r="A27" s="90"/>
      <c r="B27" s="97"/>
      <c r="C27" s="14" t="s">
        <v>59</v>
      </c>
      <c r="D27" s="8">
        <v>1400000</v>
      </c>
      <c r="E27" s="8">
        <v>1500000</v>
      </c>
      <c r="F27" s="8">
        <v>1800000</v>
      </c>
      <c r="G27" s="8"/>
      <c r="H27" s="50"/>
      <c r="I27" s="106"/>
    </row>
    <row r="28" spans="1:10" ht="12.75" thickBot="1" x14ac:dyDescent="0.2">
      <c r="A28" s="90"/>
      <c r="B28" s="97"/>
      <c r="C28" s="51" t="s">
        <v>88</v>
      </c>
      <c r="D28" s="57">
        <f t="shared" ref="D28" si="5">IFERROR(D27/D26,"")</f>
        <v>0.93333333333333335</v>
      </c>
      <c r="E28" s="57">
        <f t="shared" ref="E28" si="6">IFERROR(E27/E26,"")</f>
        <v>0.9375</v>
      </c>
      <c r="F28" s="57">
        <f t="shared" ref="F28" si="7">IFERROR(F27/F26,"")</f>
        <v>1.0588235294117647</v>
      </c>
      <c r="G28" s="57" t="str">
        <f t="shared" ref="G28" si="8">IFERROR(G27/G26,"")</f>
        <v/>
      </c>
      <c r="H28" s="57" t="str">
        <f t="shared" ref="H28" si="9">IFERROR(H27/H26,"")</f>
        <v/>
      </c>
      <c r="I28" s="106"/>
    </row>
    <row r="29" spans="1:10" ht="12.75" thickBot="1" x14ac:dyDescent="0.2">
      <c r="A29" s="90"/>
      <c r="B29" s="98" t="s">
        <v>16</v>
      </c>
      <c r="C29" s="14" t="s">
        <v>87</v>
      </c>
      <c r="D29" s="8">
        <v>500000</v>
      </c>
      <c r="E29" s="8">
        <v>550000</v>
      </c>
      <c r="F29" s="8">
        <v>600000</v>
      </c>
      <c r="G29" s="8"/>
      <c r="H29" s="32"/>
      <c r="I29" s="106"/>
    </row>
    <row r="30" spans="1:10" ht="12.75" thickBot="1" x14ac:dyDescent="0.2">
      <c r="A30" s="90"/>
      <c r="B30" s="98"/>
      <c r="C30" s="14" t="s">
        <v>59</v>
      </c>
      <c r="D30" s="8">
        <v>500000</v>
      </c>
      <c r="E30" s="8">
        <v>550000</v>
      </c>
      <c r="F30" s="8">
        <v>600000</v>
      </c>
      <c r="G30" s="8"/>
      <c r="H30" s="32"/>
      <c r="I30" s="106"/>
    </row>
    <row r="31" spans="1:10" ht="12.75" thickBot="1" x14ac:dyDescent="0.2">
      <c r="A31" s="90"/>
      <c r="B31" s="98"/>
      <c r="C31" s="51" t="s">
        <v>88</v>
      </c>
      <c r="D31" s="57">
        <f t="shared" ref="D31" si="10">IFERROR(D30/D29,"")</f>
        <v>1</v>
      </c>
      <c r="E31" s="57">
        <f t="shared" ref="E31" si="11">IFERROR(E30/E29,"")</f>
        <v>1</v>
      </c>
      <c r="F31" s="57">
        <f t="shared" ref="F31" si="12">IFERROR(F30/F29,"")</f>
        <v>1</v>
      </c>
      <c r="G31" s="57" t="str">
        <f t="shared" ref="G31" si="13">IFERROR(G30/G29,"")</f>
        <v/>
      </c>
      <c r="H31" s="57" t="str">
        <f t="shared" ref="H31" si="14">IFERROR(H30/H29,"")</f>
        <v/>
      </c>
      <c r="I31" s="106"/>
    </row>
    <row r="32" spans="1:10" ht="12.75" thickBot="1" x14ac:dyDescent="0.2">
      <c r="A32" s="90"/>
      <c r="B32" s="98" t="s">
        <v>63</v>
      </c>
      <c r="C32" s="15" t="s">
        <v>87</v>
      </c>
      <c r="D32" s="22">
        <v>300000</v>
      </c>
      <c r="E32" s="22">
        <v>330000</v>
      </c>
      <c r="F32" s="22">
        <f>E32*1.1</f>
        <v>363000.00000000006</v>
      </c>
      <c r="G32" s="22"/>
      <c r="H32" s="33"/>
      <c r="I32" s="106"/>
    </row>
    <row r="33" spans="1:9" ht="12.75" thickBot="1" x14ac:dyDescent="0.2">
      <c r="A33" s="90"/>
      <c r="B33" s="98"/>
      <c r="C33" s="15" t="s">
        <v>59</v>
      </c>
      <c r="D33" s="22">
        <v>280000</v>
      </c>
      <c r="E33" s="22">
        <v>300000</v>
      </c>
      <c r="F33" s="22">
        <v>310000</v>
      </c>
      <c r="G33" s="22"/>
      <c r="H33" s="33"/>
      <c r="I33" s="106"/>
    </row>
    <row r="34" spans="1:9" ht="12.75" thickBot="1" x14ac:dyDescent="0.2">
      <c r="A34" s="90"/>
      <c r="B34" s="98"/>
      <c r="C34" s="51" t="s">
        <v>88</v>
      </c>
      <c r="D34" s="57">
        <f t="shared" ref="D34" si="15">IFERROR(D33/D32,"")</f>
        <v>0.93333333333333335</v>
      </c>
      <c r="E34" s="57">
        <f t="shared" ref="E34" si="16">IFERROR(E33/E32,"")</f>
        <v>0.90909090909090906</v>
      </c>
      <c r="F34" s="57">
        <f t="shared" ref="F34" si="17">IFERROR(F33/F32,"")</f>
        <v>0.85399449035812658</v>
      </c>
      <c r="G34" s="57" t="str">
        <f t="shared" ref="G34" si="18">IFERROR(G33/G32,"")</f>
        <v/>
      </c>
      <c r="H34" s="57" t="str">
        <f t="shared" ref="H34" si="19">IFERROR(H33/H32,"")</f>
        <v/>
      </c>
      <c r="I34" s="106"/>
    </row>
    <row r="35" spans="1:9" ht="45" customHeight="1" thickBot="1" x14ac:dyDescent="0.2">
      <c r="A35" s="91"/>
      <c r="B35" s="99" t="s">
        <v>103</v>
      </c>
      <c r="C35" s="100"/>
      <c r="D35" s="100"/>
      <c r="E35" s="100"/>
      <c r="F35" s="100"/>
      <c r="G35" s="100"/>
      <c r="H35" s="100"/>
      <c r="I35" s="106"/>
    </row>
    <row r="36" spans="1:9" ht="26.25" customHeight="1" thickBot="1" x14ac:dyDescent="0.2">
      <c r="A36" s="115">
        <v>5</v>
      </c>
      <c r="B36" s="107" t="s">
        <v>65</v>
      </c>
      <c r="C36" s="109" t="s">
        <v>66</v>
      </c>
      <c r="D36" s="109"/>
      <c r="E36" s="109"/>
      <c r="F36" s="110">
        <v>10</v>
      </c>
      <c r="G36" s="110" t="s">
        <v>47</v>
      </c>
      <c r="H36" s="101">
        <f>IFERROR(IF(G36=$K$2,F36*1,IF(G36=$K$3,F36*0.75,IF(G36=$K$4,F36*0.5,IF(G36=$K$5,F36*0.25,IF(G36=$K$6,F36*0))))),"ー")</f>
        <v>5</v>
      </c>
      <c r="I36" s="112" t="s">
        <v>72</v>
      </c>
    </row>
    <row r="37" spans="1:9" ht="25.5" customHeight="1" thickBot="1" x14ac:dyDescent="0.2">
      <c r="A37" s="116"/>
      <c r="B37" s="108"/>
      <c r="C37" s="104" t="s">
        <v>67</v>
      </c>
      <c r="D37" s="104"/>
      <c r="E37" s="104"/>
      <c r="F37" s="111"/>
      <c r="G37" s="111"/>
      <c r="H37" s="102"/>
      <c r="I37" s="112"/>
    </row>
    <row r="38" spans="1:9" ht="25.5" customHeight="1" thickBot="1" x14ac:dyDescent="0.2">
      <c r="A38" s="116"/>
      <c r="B38" s="108"/>
      <c r="C38" s="104" t="s">
        <v>68</v>
      </c>
      <c r="D38" s="104"/>
      <c r="E38" s="104"/>
      <c r="F38" s="111"/>
      <c r="G38" s="111"/>
      <c r="H38" s="103"/>
      <c r="I38" s="112"/>
    </row>
    <row r="39" spans="1:9" ht="55.5" customHeight="1" thickBot="1" x14ac:dyDescent="0.2">
      <c r="A39" s="117"/>
      <c r="B39" s="105" t="s">
        <v>80</v>
      </c>
      <c r="C39" s="105"/>
      <c r="D39" s="105"/>
      <c r="E39" s="105"/>
      <c r="F39" s="105"/>
      <c r="G39" s="105"/>
      <c r="H39" s="105"/>
      <c r="I39" s="112"/>
    </row>
    <row r="40" spans="1:9" ht="26.25" customHeight="1" thickBot="1" x14ac:dyDescent="0.2">
      <c r="A40" s="115">
        <v>6</v>
      </c>
      <c r="B40" s="107" t="s">
        <v>69</v>
      </c>
      <c r="C40" s="109" t="s">
        <v>70</v>
      </c>
      <c r="D40" s="109"/>
      <c r="E40" s="109"/>
      <c r="F40" s="110">
        <v>10</v>
      </c>
      <c r="G40" s="110" t="s">
        <v>47</v>
      </c>
      <c r="H40" s="101">
        <f>IFERROR(IF(G40=$K$2,F40*1,IF(G40=$K$3,F40*0.75,IF(G40=$K$4,F40*0.5,IF(G40=$K$5,F40*0.25,IF(G40=$K$6,F40*0))))),"ー")</f>
        <v>5</v>
      </c>
      <c r="I40" s="112" t="s">
        <v>72</v>
      </c>
    </row>
    <row r="41" spans="1:9" ht="26.25" customHeight="1" thickBot="1" x14ac:dyDescent="0.2">
      <c r="A41" s="116"/>
      <c r="B41" s="108"/>
      <c r="C41" s="104" t="s">
        <v>71</v>
      </c>
      <c r="D41" s="104"/>
      <c r="E41" s="104"/>
      <c r="F41" s="111"/>
      <c r="G41" s="111"/>
      <c r="H41" s="103"/>
      <c r="I41" s="112"/>
    </row>
    <row r="42" spans="1:9" ht="54" customHeight="1" thickBot="1" x14ac:dyDescent="0.2">
      <c r="A42" s="117"/>
      <c r="B42" s="105" t="s">
        <v>80</v>
      </c>
      <c r="C42" s="105"/>
      <c r="D42" s="105"/>
      <c r="E42" s="105"/>
      <c r="F42" s="105"/>
      <c r="G42" s="105"/>
      <c r="H42" s="105"/>
      <c r="I42" s="112"/>
    </row>
    <row r="43" spans="1:9" ht="29.25" customHeight="1" thickBot="1" x14ac:dyDescent="0.2">
      <c r="A43" s="86" t="s">
        <v>92</v>
      </c>
      <c r="B43" s="87"/>
      <c r="C43" s="87"/>
      <c r="D43" s="87"/>
      <c r="E43" s="87"/>
      <c r="F43" s="52">
        <f>F4+F6+F15+F23+F36+F40</f>
        <v>80</v>
      </c>
      <c r="G43" s="54"/>
      <c r="H43" s="53">
        <f>H4+H6+H15+H23+H36+H40</f>
        <v>45</v>
      </c>
      <c r="I43" s="55"/>
    </row>
    <row r="44" spans="1:9" ht="12.75" thickBot="1" x14ac:dyDescent="0.2">
      <c r="A44" s="7"/>
      <c r="B44" s="40"/>
      <c r="C44" s="40"/>
      <c r="D44" s="40"/>
      <c r="E44" s="40"/>
      <c r="F44" s="40"/>
      <c r="G44" s="40"/>
      <c r="H44" s="40"/>
      <c r="I44" s="7"/>
    </row>
    <row r="45" spans="1:9" ht="54" customHeight="1" thickBot="1" x14ac:dyDescent="0.2">
      <c r="A45" s="113" t="s">
        <v>94</v>
      </c>
      <c r="B45" s="114"/>
      <c r="C45" s="68" t="str">
        <f>H4+H6+H15+H23+H36+H40&amp;"点/"&amp;F43&amp;"点"</f>
        <v>45点/80点</v>
      </c>
      <c r="D45" s="69" t="s">
        <v>102</v>
      </c>
      <c r="E45" s="71">
        <f>H43/F43</f>
        <v>0.5625</v>
      </c>
      <c r="F45" s="70" t="s">
        <v>95</v>
      </c>
      <c r="G45" s="88" t="str">
        <f>IF(E45&gt;=0.8,"優良",IF(E45&gt;=0.7,"良",IF(E45&gt;=0.5,"普通",IF(E45&gt;=0.3,"不十分","劣"))))</f>
        <v>普通</v>
      </c>
      <c r="H45" s="88"/>
      <c r="I45" s="89"/>
    </row>
    <row r="46" spans="1:9" s="66" customFormat="1" ht="16.5" customHeight="1" thickBot="1" x14ac:dyDescent="0.2">
      <c r="A46" s="64"/>
      <c r="B46" s="65"/>
      <c r="C46" s="42"/>
      <c r="E46" s="67"/>
      <c r="F46" s="44"/>
      <c r="G46" s="63"/>
      <c r="H46" s="63"/>
      <c r="I46" s="63"/>
    </row>
    <row r="47" spans="1:9" ht="54" customHeight="1" thickBot="1" x14ac:dyDescent="0.2">
      <c r="A47" s="82" t="s">
        <v>91</v>
      </c>
      <c r="B47" s="83"/>
      <c r="C47" s="84" t="s">
        <v>89</v>
      </c>
      <c r="D47" s="84"/>
      <c r="E47" s="84"/>
      <c r="F47" s="84"/>
      <c r="G47" s="84"/>
      <c r="H47" s="84"/>
      <c r="I47" s="85"/>
    </row>
    <row r="48" spans="1:9" s="45" customFormat="1" ht="14.25" x14ac:dyDescent="0.15">
      <c r="A48" s="44"/>
      <c r="B48" s="44"/>
      <c r="C48" s="42"/>
      <c r="D48" s="42"/>
      <c r="E48" s="43"/>
      <c r="F48" s="43"/>
      <c r="G48" s="43"/>
      <c r="H48" s="43"/>
      <c r="I48" s="43"/>
    </row>
    <row r="49" spans="1:8" ht="17.25" x14ac:dyDescent="0.15">
      <c r="A49" s="41" t="s">
        <v>82</v>
      </c>
      <c r="C49" s="1" t="s">
        <v>40</v>
      </c>
    </row>
    <row r="50" spans="1:8" x14ac:dyDescent="0.15">
      <c r="A50" s="20" t="s">
        <v>36</v>
      </c>
      <c r="B50" s="118" t="s">
        <v>73</v>
      </c>
      <c r="C50" s="118"/>
      <c r="D50" s="118" t="s">
        <v>74</v>
      </c>
      <c r="E50" s="118"/>
      <c r="F50" s="118"/>
      <c r="G50" s="118"/>
      <c r="H50" s="20" t="s">
        <v>41</v>
      </c>
    </row>
    <row r="51" spans="1:8" ht="32.25" customHeight="1" x14ac:dyDescent="0.15">
      <c r="A51" s="29" t="s">
        <v>46</v>
      </c>
      <c r="B51" s="104" t="s">
        <v>83</v>
      </c>
      <c r="C51" s="104"/>
      <c r="D51" s="104" t="s">
        <v>107</v>
      </c>
      <c r="E51" s="104"/>
      <c r="F51" s="104"/>
      <c r="G51" s="104"/>
      <c r="H51" s="29">
        <v>1</v>
      </c>
    </row>
    <row r="52" spans="1:8" ht="32.25" customHeight="1" x14ac:dyDescent="0.15">
      <c r="A52" s="29" t="s">
        <v>42</v>
      </c>
      <c r="B52" s="104" t="s">
        <v>84</v>
      </c>
      <c r="C52" s="104"/>
      <c r="D52" s="104" t="s">
        <v>52</v>
      </c>
      <c r="E52" s="104"/>
      <c r="F52" s="104"/>
      <c r="G52" s="104"/>
      <c r="H52" s="29">
        <v>0.75</v>
      </c>
    </row>
    <row r="53" spans="1:8" ht="32.25" customHeight="1" x14ac:dyDescent="0.15">
      <c r="A53" s="29" t="s">
        <v>47</v>
      </c>
      <c r="B53" s="104" t="s">
        <v>85</v>
      </c>
      <c r="C53" s="104"/>
      <c r="D53" s="104" t="s">
        <v>53</v>
      </c>
      <c r="E53" s="104"/>
      <c r="F53" s="104"/>
      <c r="G53" s="104"/>
      <c r="H53" s="29">
        <v>0.5</v>
      </c>
    </row>
    <row r="54" spans="1:8" ht="32.25" customHeight="1" x14ac:dyDescent="0.15">
      <c r="A54" s="29" t="s">
        <v>48</v>
      </c>
      <c r="B54" s="104" t="s">
        <v>44</v>
      </c>
      <c r="C54" s="104"/>
      <c r="D54" s="104" t="s">
        <v>90</v>
      </c>
      <c r="E54" s="104"/>
      <c r="F54" s="104"/>
      <c r="G54" s="104"/>
      <c r="H54" s="29">
        <v>0.25</v>
      </c>
    </row>
    <row r="55" spans="1:8" ht="32.25" customHeight="1" x14ac:dyDescent="0.15">
      <c r="A55" s="29" t="s">
        <v>43</v>
      </c>
      <c r="B55" s="104" t="s">
        <v>45</v>
      </c>
      <c r="C55" s="104"/>
      <c r="D55" s="104" t="s">
        <v>108</v>
      </c>
      <c r="E55" s="104"/>
      <c r="F55" s="104"/>
      <c r="G55" s="104"/>
      <c r="H55" s="29">
        <v>0</v>
      </c>
    </row>
    <row r="56" spans="1:8" ht="2.25" customHeight="1" x14ac:dyDescent="0.15"/>
    <row r="57" spans="1:8" ht="17.25" x14ac:dyDescent="0.15">
      <c r="A57" s="41" t="s">
        <v>86</v>
      </c>
    </row>
    <row r="58" spans="1:8" ht="16.5" customHeight="1" x14ac:dyDescent="0.15">
      <c r="A58" s="133" t="s">
        <v>36</v>
      </c>
      <c r="B58" s="133"/>
      <c r="C58" s="133"/>
      <c r="D58" s="134" t="s">
        <v>96</v>
      </c>
      <c r="E58" s="134"/>
    </row>
    <row r="59" spans="1:8" ht="16.5" customHeight="1" x14ac:dyDescent="0.15">
      <c r="A59" s="29" t="s">
        <v>46</v>
      </c>
      <c r="B59" s="104" t="s">
        <v>109</v>
      </c>
      <c r="C59" s="104"/>
      <c r="D59" s="72" t="s">
        <v>97</v>
      </c>
      <c r="E59" s="72"/>
    </row>
    <row r="60" spans="1:8" ht="16.5" customHeight="1" x14ac:dyDescent="0.15">
      <c r="A60" s="29" t="s">
        <v>42</v>
      </c>
      <c r="B60" s="104" t="s">
        <v>110</v>
      </c>
      <c r="C60" s="104"/>
      <c r="D60" s="72" t="s">
        <v>98</v>
      </c>
      <c r="E60" s="72"/>
    </row>
    <row r="61" spans="1:8" ht="16.5" customHeight="1" x14ac:dyDescent="0.15">
      <c r="A61" s="29" t="s">
        <v>47</v>
      </c>
      <c r="B61" s="104" t="s">
        <v>111</v>
      </c>
      <c r="C61" s="104"/>
      <c r="D61" s="72" t="s">
        <v>99</v>
      </c>
      <c r="E61" s="72"/>
    </row>
    <row r="62" spans="1:8" ht="16.5" customHeight="1" x14ac:dyDescent="0.15">
      <c r="A62" s="29" t="s">
        <v>48</v>
      </c>
      <c r="B62" s="104" t="s">
        <v>112</v>
      </c>
      <c r="C62" s="104"/>
      <c r="D62" s="72" t="s">
        <v>100</v>
      </c>
      <c r="E62" s="72"/>
    </row>
    <row r="63" spans="1:8" ht="16.5" customHeight="1" x14ac:dyDescent="0.15">
      <c r="A63" s="29" t="s">
        <v>43</v>
      </c>
      <c r="B63" s="104" t="s">
        <v>113</v>
      </c>
      <c r="C63" s="104"/>
      <c r="D63" s="72" t="s">
        <v>101</v>
      </c>
      <c r="E63" s="72"/>
    </row>
  </sheetData>
  <mergeCells count="72">
    <mergeCell ref="B55:C55"/>
    <mergeCell ref="D55:G55"/>
    <mergeCell ref="B62:C62"/>
    <mergeCell ref="B63:C63"/>
    <mergeCell ref="A58:C58"/>
    <mergeCell ref="D62:E62"/>
    <mergeCell ref="D63:E63"/>
    <mergeCell ref="D61:E61"/>
    <mergeCell ref="D60:E60"/>
    <mergeCell ref="D59:E59"/>
    <mergeCell ref="D58:E58"/>
    <mergeCell ref="B61:C61"/>
    <mergeCell ref="B59:C59"/>
    <mergeCell ref="B60:C60"/>
    <mergeCell ref="B42:H42"/>
    <mergeCell ref="A15:A22"/>
    <mergeCell ref="B22:H22"/>
    <mergeCell ref="F36:F38"/>
    <mergeCell ref="G36:G38"/>
    <mergeCell ref="I4:I5"/>
    <mergeCell ref="I6:I14"/>
    <mergeCell ref="I15:I22"/>
    <mergeCell ref="A4:A5"/>
    <mergeCell ref="C4:E4"/>
    <mergeCell ref="B5:H5"/>
    <mergeCell ref="C6:E6"/>
    <mergeCell ref="B7:H7"/>
    <mergeCell ref="B8:B13"/>
    <mergeCell ref="A6:A14"/>
    <mergeCell ref="B14:H14"/>
    <mergeCell ref="C15:E15"/>
    <mergeCell ref="B16:H16"/>
    <mergeCell ref="B54:C54"/>
    <mergeCell ref="D54:G54"/>
    <mergeCell ref="B50:C50"/>
    <mergeCell ref="D50:G50"/>
    <mergeCell ref="B51:C51"/>
    <mergeCell ref="D51:G51"/>
    <mergeCell ref="B52:C52"/>
    <mergeCell ref="D52:G52"/>
    <mergeCell ref="I23:I35"/>
    <mergeCell ref="B53:C53"/>
    <mergeCell ref="D53:G53"/>
    <mergeCell ref="B40:B41"/>
    <mergeCell ref="C40:E40"/>
    <mergeCell ref="F40:F41"/>
    <mergeCell ref="G40:G41"/>
    <mergeCell ref="H40:H41"/>
    <mergeCell ref="I36:I39"/>
    <mergeCell ref="I40:I42"/>
    <mergeCell ref="A45:B45"/>
    <mergeCell ref="A36:A39"/>
    <mergeCell ref="B36:B38"/>
    <mergeCell ref="C36:E36"/>
    <mergeCell ref="A40:A42"/>
    <mergeCell ref="C41:E41"/>
    <mergeCell ref="C3:E3"/>
    <mergeCell ref="A47:B47"/>
    <mergeCell ref="C47:I47"/>
    <mergeCell ref="A43:E43"/>
    <mergeCell ref="G45:I45"/>
    <mergeCell ref="A23:A35"/>
    <mergeCell ref="C23:E23"/>
    <mergeCell ref="B24:H24"/>
    <mergeCell ref="B26:B28"/>
    <mergeCell ref="B29:B31"/>
    <mergeCell ref="B32:B34"/>
    <mergeCell ref="B35:H35"/>
    <mergeCell ref="H36:H38"/>
    <mergeCell ref="C37:E37"/>
    <mergeCell ref="C38:E38"/>
    <mergeCell ref="B39:H39"/>
  </mergeCells>
  <phoneticPr fontId="1"/>
  <dataValidations disablePrompts="1" count="1">
    <dataValidation type="list" allowBlank="1" showInputMessage="1" showErrorMessage="1" sqref="G4 G6 G15 G23 G36:G38 G40:G41">
      <formula1>$K$2:$K$6</formula1>
    </dataValidation>
  </dataValidations>
  <pageMargins left="1" right="0.7" top="0.75" bottom="0.75" header="0.3" footer="0.3"/>
  <pageSetup paperSize="8" scale="83" orientation="portrait" r:id="rId1"/>
  <headerFooter>
    <oddHeader>&amp;R別紙１９</oddHeader>
  </headerFooter>
</worksheet>
</file>