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S06941\Desktop\財政状況資料集\回答\"/>
    </mc:Choice>
  </mc:AlternateContent>
  <xr:revisionPtr revIDLastSave="0" documentId="13_ncr:1_{BC72BD85-EC97-42A7-8AFE-90009EB0D2B2}" xr6:coauthVersionLast="36" xr6:coauthVersionMax="36" xr10:uidLastSave="{00000000-0000-0000-0000-000000000000}"/>
  <bookViews>
    <workbookView xWindow="0" yWindow="0" windowWidth="28800" windowHeight="12210" tabRatio="7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BE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BE34" i="10" s="1"/>
  <c r="CO34" i="10"/>
  <c r="CO35" i="10" s="1"/>
  <c r="CO36" i="10" s="1"/>
  <c r="CO37" i="10" s="1"/>
  <c r="CO38" i="10" s="1"/>
  <c r="CO39"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<sst xmlns="http://schemas.openxmlformats.org/spreadsheetml/2006/main" count="1065" uniqueCount="605">
  <si>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</si>
  <si>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</si>
  <si>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</si>
  <si>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</si>
  <si>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</si>
  <si>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</si>
  <si>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</si>
  <si>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</si>
  <si>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</si>
  <si>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</si>
  <si>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</si>
  <si>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</si>
  <si>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</si>
  <si>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</si>
  <si>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</si>
  <si>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</si>
  <si>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</si>
  <si>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</si>
  <si>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</si>
  <si>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</si>
  <si>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</si>
  <si>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</si>
  <si>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</si>
  <si>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</si>
  <si>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</si>
  <si>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</si>
  <si>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</si>
  <si>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</si>
  <si>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</si>
  <si>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</si>
  <si>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</si>
  <si>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</si>
  <si>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</si>
  <si>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</si>
  <si>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</si>
  <si>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</si>
  <si>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</si>
  <si>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</si>
  <si>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</si>
  <si>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</si>
  <si>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</si>
  <si>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</si>
  <si>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</si>
  <si>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</si>
  <si>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</si>
  <si>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</si>
  <si>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</si>
  <si>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</si>
  <si>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</si>
  <si>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</si>
  <si>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</si>
  <si>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</si>
  <si>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</si>
  <si>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</si>
  <si>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</si>
  <si>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</si>
  <si>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</si>
  <si>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</si>
  <si>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</si>
  <si>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</si>
  <si>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</si>
  <si>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</si>
  <si>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</si>
  <si>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</si>
  <si>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</si>
  <si>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</si>
  <si>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</si>
  <si>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</si>
  <si>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</si>
  <si>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</si>
  <si>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</si>
  <si>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</si>
  <si>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</si>
  <si>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</si>
  <si>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</si>
  <si>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</si>
  <si>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</si>
  <si>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</si>
  <si>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</si>
  <si>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</si>
  <si>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</si>
  <si>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</si>
  <si>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</si>
  <si>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</si>
  <si>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</si>
  <si>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</si>
  <si>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</si>
  <si>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</si>
  <si>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</si>
  <si>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</si>
  <si>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</si>
  <si>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</si>
  <si>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</si>
  <si>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</si>
  <si>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</si>
  <si>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</si>
  <si>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</si>
  <si>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</si>
  <si>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</si>
  <si>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</si>
  <si>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</si>
  <si>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</si>
  <si>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</si>
  <si>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</si>
  <si>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</si>
  <si>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</si>
  <si>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</si>
  <si>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</si>
  <si>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</si>
  <si>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</si>
  <si>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</si>
  <si>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</si>
  <si>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</si>
  <si>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</si>
  <si>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</si>
  <si>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</si>
  <si>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</si>
  <si>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</si>
  <si>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</si>
  <si>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</si>
  <si>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</si>
  <si>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</si>
  <si>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</si>
  <si>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</si>
  <si>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</si>
  <si>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</si>
  <si>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</si>
  <si>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</si>
  <si>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</si>
  <si>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</si>
  <si>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</si>
  <si>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</si>
  <si>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</si>
  <si>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</si>
  <si>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</si>
  <si>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</si>
  <si>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</si>
  <si>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</si>
  <si>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</si>
  <si>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</si>
  <si>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</si>
  <si>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</si>
  <si>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</si>
  <si>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</si>
  <si>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</si>
  <si>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</si>
  <si>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</si>
  <si>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</si>
  <si>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</si>
  <si>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</si>
  <si>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</si>
  <si>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</si>
  <si>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</si>
  <si>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</si>
  <si>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</si>
  <si>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</si>
  <si>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</si>
  <si>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</si>
  <si>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</si>
  <si>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</si>
  <si>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</si>
  <si>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</si>
  <si>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</si>
  <si>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</si>
  <si>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</si>
  <si>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</si>
  <si>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</si>
  <si>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</si>
  <si>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</si>
  <si>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</si>
  <si>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</si>
  <si>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</si>
  <si>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</si>
  <si>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</si>
  <si>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</si>
  <si>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</si>
  <si>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</si>
  <si>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</si>
  <si>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</si>
  <si>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</si>
  <si>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</si>
  <si>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</si>
  <si>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</si>
  <si>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</si>
  <si>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</si>
  <si>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</si>
  <si>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</si>
  <si>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</si>
  <si>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</si>
  <si>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</si>
  <si>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</si>
  <si>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</si>
  <si>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</si>
  <si>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</si>
  <si>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</si>
  <si>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</si>
  <si>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</si>
  <si>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</si>
  <si>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</si>
  <si>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</si>
  <si>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</si>
  <si>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</si>
  <si>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</si>
  <si>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</si>
  <si>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</si>
  <si>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</si>
  <si>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</si>
  <si>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</si>
  <si>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</si>
  <si>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</si>
  <si>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</si>
  <si>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埼玉県鴻巣市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</si>
  <si>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</si>
  <si>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</si>
  <si>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</si>
  <si>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</si>
  <si>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</si>
  <si>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</si>
  <si>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</si>
  <si>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</si>
  <si>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</si>
  <si>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</si>
  <si>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</si>
  <si>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</si>
  <si>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</si>
  <si>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</si>
  <si>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</si>
  <si>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</si>
  <si>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</si>
  <si>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</si>
  <si>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</si>
  <si>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</si>
  <si>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</si>
  <si>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</si>
  <si>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</si>
  <si>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</si>
  <si>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</si>
  <si>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</si>
  <si>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</si>
  <si>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</si>
  <si>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</si>
  <si>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</si>
  <si>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</si>
  <si>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</si>
  <si>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</si>
  <si>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</si>
  <si>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</si>
  <si>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</si>
  <si>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</si>
  <si>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</si>
  <si>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</si>
  <si>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</si>
  <si>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</si>
  <si>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</si>
  <si>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</si>
  <si>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</si>
  <si>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</si>
  <si>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</si>
  <si>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</si>
  <si>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</si>
  <si>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</si>
  <si>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</si>
  <si>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</si>
  <si>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</si>
  <si>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</si>
  <si>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</si>
  <si>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</si>
  <si>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</si>
  <si>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</si>
  <si>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</si>
  <si>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</si>
  <si>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</si>
  <si>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</si>
  <si>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</si>
  <si>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</si>
  <si>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</si>
  <si>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</si>
  <si>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</si>
  <si>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</si>
  <si>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</si>
  <si>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</si>
  <si>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</si>
  <si>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</si>
  <si>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</si>
  <si>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</si>
  <si>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</si>
  <si>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</si>
  <si>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</si>
  <si>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</si>
  <si>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</si>
  <si>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</si>
  <si>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</si>
  <si>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</si>
  <si>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</si>
  <si>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</si>
  <si>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</si>
  <si>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</si>
  <si>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</si>
  <si>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</si>
  <si>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</si>
  <si>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</si>
  <si>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</si>
  <si>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</si>
  <si>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</si>
  <si>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</si>
  <si>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</si>
  <si>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</si>
  <si>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</si>
  <si>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</si>
  <si>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</si>
  <si>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</si>
  <si>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</si>
  <si>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</si>
  <si>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</si>
  <si>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</si>
  <si>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</si>
  <si>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</si>
  <si>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</si>
  <si>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</si>
  <si>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</si>
  <si>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</si>
  <si>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</si>
  <si>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</si>
  <si>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</si>
  <si>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</si>
  <si>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</si>
  <si>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</si>
  <si>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</si>
  <si>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</si>
  <si>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</si>
  <si>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</si>
  <si>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</si>
  <si>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</si>
  <si>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</si>
  <si>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</si>
  <si>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</si>
  <si>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</si>
  <si>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</si>
  <si>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</si>
  <si>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</si>
  <si>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</si>
  <si>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</si>
  <si>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</si>
  <si>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</si>
  <si>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</si>
  <si>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</si>
  <si>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</si>
  <si>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</si>
  <si>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</si>
  <si>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</si>
  <si>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</si>
  <si>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</si>
  <si>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</si>
  <si>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</si>
  <si>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</si>
  <si>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</si>
  <si>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</si>
  <si>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</si>
  <si>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</si>
  <si>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</si>
  <si>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</si>
  <si>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埼玉県鴻巣市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</si>
  <si>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</si>
  <si>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</si>
  <si>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</si>
  <si>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</si>
  <si>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</si>
  <si>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</si>
  <si>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</si>
  <si>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</si>
  <si>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</si>
  <si>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</si>
  <si>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</si>
  <si>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</si>
  <si>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</si>
  <si>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</si>
  <si>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</si>
  <si>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</si>
  <si>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</si>
  <si>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</si>
  <si>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</si>
  <si>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</si>
  <si>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</si>
  <si>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</si>
  <si>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</si>
  <si>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</si>
  <si>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</si>
  <si>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</si>
  <si>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</si>
  <si>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</si>
  <si>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</si>
  <si>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</si>
  <si>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</si>
  <si>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</si>
  <si>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</si>
  <si>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</si>
  <si>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</si>
  <si>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</si>
  <si>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</si>
  <si>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</si>
  <si>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</si>
  <si>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</si>
  <si>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</si>
  <si>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</si>
  <si>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</si>
  <si>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</si>
  <si>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</si>
  <si>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</si>
  <si>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</si>
  <si>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</si>
  <si>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</si>
  <si>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</si>
  <si>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</si>
  <si>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</si>
  <si>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</si>
  <si>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</si>
  <si>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</si>
  <si>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</si>
  <si>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</si>
  <si>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</si>
  <si>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</si>
  <si>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</si>
  <si>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</si>
  <si>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</si>
  <si>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</si>
  <si>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</si>
  <si>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</si>
  <si>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</si>
  <si>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</si>
  <si>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</si>
  <si>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</si>
  <si>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</si>
  <si>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</si>
  <si>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</si>
  <si>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</si>
  <si>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</si>
  <si>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</si>
  <si>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</si>
  <si>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</si>
  <si>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</si>
  <si>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</si>
  <si>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</si>
  <si>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</si>
  <si>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</si>
  <si>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</si>
  <si>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</si>
  <si>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</si>
  <si>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</si>
  <si>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</si>
  <si>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</si>
  <si>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</si>
  <si>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</si>
  <si>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</si>
  <si>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</si>
  <si>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</si>
  <si>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</si>
  <si>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</si>
  <si>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</si>
  <si>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</si>
  <si>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</si>
  <si>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</si>
  <si>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</si>
  <si>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</si>
  <si>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</si>
  <si>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</si>
  <si>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</si>
  <si>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</si>
  <si>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</si>
  <si>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</si>
  <si>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</si>
  <si>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</si>
  <si>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</si>
  <si>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</si>
  <si>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</si>
  <si>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</si>
  <si>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</si>
  <si>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</si>
  <si>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</si>
  <si>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</si>
  <si>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</si>
  <si>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</si>
  <si>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</si>
  <si>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</si>
  <si>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</si>
  <si>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</si>
  <si>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</si>
  <si>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</si>
  <si>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</si>
  <si>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</si>
  <si>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</si>
  <si>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</si>
  <si>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</si>
  <si>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</si>
  <si>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</si>
  <si>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</si>
  <si>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</si>
  <si>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</si>
  <si>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</si>
  <si>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</si>
  <si>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</si>
  <si>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</si>
  <si>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</si>
  <si>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</si>
  <si>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</si>
  <si>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</si>
  <si>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</si>
  <si>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</si>
  <si>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</si>
  <si>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</si>
  <si>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</si>
  <si>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</si>
  <si>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</si>
  <si>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</si>
  <si>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</si>
  <si>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</si>
  <si>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</si>
  <si>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</si>
  <si>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</si>
  <si>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</si>
  <si>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</si>
  <si>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</si>
  <si>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</si>
  <si>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</si>
  <si>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</si>
  <si>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</si>
  <si>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</si>
  <si>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</si>
  <si>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</si>
  <si>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</si>
  <si>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</si>
  <si>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</si>
  <si>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</si>
  <si>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</si>
  <si>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</si>
  <si>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</si>
  <si>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</si>
  <si>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</si>
  <si>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</si>
  <si>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</si>
  <si>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</si>
  <si>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</si>
  <si>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</si>
  <si>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</si>
  <si>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</si>
  <si>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</si>
  <si>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</si>
  <si>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</si>
  <si>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</si>
  <si>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</si>
  <si>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</si>
  <si>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</si>
  <si>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</si>
  <si>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</si>
  <si>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</si>
  <si>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</si>
  <si>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</si>
  <si>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</si>
  <si>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</si>
  <si>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</si>
  <si>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</si>
  <si>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1.88</t>
  </si>
  <si>
    <t>▲ 0.80</t>
  </si>
  <si>
    <t>▲ 0.25</t>
  </si>
  <si>
    <t>▲ 0.02</t>
  </si>
  <si>
    <t>一般会計</t>
  </si>
  <si>
    <t>下水道事業会計</t>
  </si>
  <si>
    <t>水道事業会計</t>
  </si>
  <si>
    <t>国民健康保険事業特別会計</t>
  </si>
  <si>
    <t>介護保険特別会計</t>
  </si>
  <si>
    <t>北新宿第二土地区画整理事業特別会計</t>
  </si>
  <si>
    <t>広田中央特定土地区画整理事業特別会計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</si>
  <si>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</si>
  <si>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</si>
  <si>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</si>
  <si>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</si>
  <si>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</si>
  <si>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</si>
  <si>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</si>
  <si>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</si>
  <si>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</si>
  <si>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埼玉県央広域事務組合</t>
    <rPh sb="0" eb="2">
      <t>サイタマ</t>
    </rPh>
    <rPh sb="2" eb="4">
      <t>ケンオウ</t>
    </rPh>
    <rPh sb="4" eb="10">
      <t>コウイキジムクミアイ</t>
    </rPh>
    <phoneticPr fontId="18"/>
  </si>
  <si>
    <t>埼玉中部環境保全組合</t>
    <rPh sb="0" eb="2">
      <t>サイタマ</t>
    </rPh>
    <rPh sb="2" eb="4">
      <t>チュウブ</t>
    </rPh>
    <rPh sb="4" eb="6">
      <t>カンキョウ</t>
    </rPh>
    <rPh sb="6" eb="8">
      <t>ホゼン</t>
    </rPh>
    <rPh sb="8" eb="10">
      <t>クミアイ</t>
    </rPh>
    <phoneticPr fontId="18"/>
  </si>
  <si>
    <t>北本地区衛生組合</t>
    <rPh sb="0" eb="2">
      <t>キタモト</t>
    </rPh>
    <rPh sb="2" eb="4">
      <t>チク</t>
    </rPh>
    <rPh sb="4" eb="8">
      <t>エイセイクミアイ</t>
    </rPh>
    <phoneticPr fontId="18"/>
  </si>
  <si>
    <t>鴻巣行田北本環境資源組合</t>
    <rPh sb="0" eb="2">
      <t>コウノス</t>
    </rPh>
    <rPh sb="2" eb="4">
      <t>ギョウダ</t>
    </rPh>
    <rPh sb="4" eb="6">
      <t>キタモト</t>
    </rPh>
    <rPh sb="6" eb="8">
      <t>カンキョウ</t>
    </rPh>
    <rPh sb="8" eb="10">
      <t>シゲン</t>
    </rPh>
    <rPh sb="10" eb="12">
      <t>クミアイ</t>
    </rPh>
    <phoneticPr fontId="18"/>
  </si>
  <si>
    <t>荒川北縁水防事務組合</t>
    <rPh sb="0" eb="2">
      <t>アラカワ</t>
    </rPh>
    <rPh sb="2" eb="3">
      <t>キタ</t>
    </rPh>
    <rPh sb="3" eb="4">
      <t>ヘリ</t>
    </rPh>
    <rPh sb="4" eb="6">
      <t>スイボウ</t>
    </rPh>
    <rPh sb="6" eb="8">
      <t>ジム</t>
    </rPh>
    <rPh sb="8" eb="10">
      <t>クミアイ</t>
    </rPh>
    <phoneticPr fontId="18"/>
  </si>
  <si>
    <t>埼玉県都市競艇組合</t>
    <rPh sb="0" eb="3">
      <t>サイタマケン</t>
    </rPh>
    <rPh sb="3" eb="5">
      <t>トシ</t>
    </rPh>
    <rPh sb="5" eb="7">
      <t>キョウテイ</t>
    </rPh>
    <rPh sb="7" eb="9">
      <t>クミアイ</t>
    </rPh>
    <phoneticPr fontId="18"/>
  </si>
  <si>
    <t>埼玉県市町村総合事務組合</t>
    <rPh sb="0" eb="3">
      <t>サイタマケン</t>
    </rPh>
    <rPh sb="3" eb="6">
      <t>シチョウソン</t>
    </rPh>
    <rPh sb="6" eb="8">
      <t>ソウゴウ</t>
    </rPh>
    <rPh sb="8" eb="10">
      <t>ジム</t>
    </rPh>
    <rPh sb="10" eb="12">
      <t>クミアイ</t>
    </rPh>
    <phoneticPr fontId="18"/>
  </si>
  <si>
    <t>彩の国さいたま人づくり広域連合</t>
    <rPh sb="0" eb="1">
      <t>サイ</t>
    </rPh>
    <rPh sb="2" eb="3">
      <t>クニ</t>
    </rPh>
    <rPh sb="7" eb="8">
      <t>ヒト</t>
    </rPh>
    <rPh sb="11" eb="13">
      <t>コウイキ</t>
    </rPh>
    <rPh sb="13" eb="15">
      <t>レンゴウ</t>
    </rPh>
    <phoneticPr fontId="18"/>
  </si>
  <si>
    <t>埼玉県後期高齢者医療広域連合</t>
    <rPh sb="0" eb="3">
      <t>サイタマケン</t>
    </rPh>
    <rPh sb="3" eb="5">
      <t>コウキ</t>
    </rPh>
    <rPh sb="5" eb="8">
      <t>コウレイシャ</t>
    </rPh>
    <rPh sb="8" eb="10">
      <t>イリョウ</t>
    </rPh>
    <rPh sb="10" eb="12">
      <t>コウイキ</t>
    </rPh>
    <rPh sb="12" eb="14">
      <t>レンゴウ</t>
    </rPh>
    <phoneticPr fontId="18"/>
  </si>
  <si>
    <t>一般会計</t>
    <rPh sb="0" eb="2">
      <t>イッパン</t>
    </rPh>
    <rPh sb="2" eb="4">
      <t>カイケイ</t>
    </rPh>
    <phoneticPr fontId="2"/>
  </si>
  <si>
    <t>斎場特別会計</t>
    <rPh sb="0" eb="2">
      <t>サイジョウ</t>
    </rPh>
    <rPh sb="2" eb="4">
      <t>トクベツ</t>
    </rPh>
    <rPh sb="4" eb="6">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</si>
  <si>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</si>
  <si>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</si>
  <si>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鴻巣市土地開発公社</t>
    <rPh sb="0" eb="3">
      <t>コウノスシ</t>
    </rPh>
    <rPh sb="3" eb="9">
      <t>トチカイハツコウシャ</t>
    </rPh>
    <phoneticPr fontId="18"/>
  </si>
  <si>
    <t>鴻巣フラワーセンター</t>
    <rPh sb="0" eb="2">
      <t>コウノス</t>
    </rPh>
    <phoneticPr fontId="18"/>
  </si>
  <si>
    <t>鴻巣市施設管理公社</t>
    <rPh sb="0" eb="3">
      <t>コウノスシ</t>
    </rPh>
    <rPh sb="3" eb="5">
      <t>シセツ</t>
    </rPh>
    <rPh sb="5" eb="7">
      <t>カンリ</t>
    </rPh>
    <rPh sb="7" eb="9">
      <t>コウシャ</t>
    </rPh>
    <phoneticPr fontId="18"/>
  </si>
  <si>
    <t>吹上スポーツプラザ</t>
    <rPh sb="0" eb="2">
      <t>フキアゲ</t>
    </rPh>
    <phoneticPr fontId="18"/>
  </si>
  <si>
    <t>エルミ鴻巣</t>
    <rPh sb="3" eb="5">
      <t>コウノス</t>
    </rPh>
    <phoneticPr fontId="18"/>
  </si>
  <si>
    <t>鴻巣市観光協会</t>
    <rPh sb="0" eb="3">
      <t>コウノスシ</t>
    </rPh>
    <rPh sb="3" eb="5">
      <t>カンコウ</t>
    </rPh>
    <rPh sb="5" eb="7">
      <t>キョウカイ</t>
    </rPh>
    <phoneticPr fontId="18"/>
  </si>
  <si>
    <t>市街地開発基金(H30年度末現在)</t>
    <rPh sb="0" eb="3">
      <t>シガイチ</t>
    </rPh>
    <rPh sb="3" eb="5">
      <t>カイハツ</t>
    </rPh>
    <rPh sb="5" eb="7">
      <t>キキン</t>
    </rPh>
    <phoneticPr fontId="2"/>
  </si>
  <si>
    <t>合併振興基金(H30年度末現在)</t>
    <phoneticPr fontId="2"/>
  </si>
  <si>
    <t>ごみ処理施設等整備基金(H30年度末現在)</t>
    <phoneticPr fontId="2"/>
  </si>
  <si>
    <t>地域医療体制整備基金(H30年度末現在)</t>
    <phoneticPr fontId="2"/>
  </si>
  <si>
    <t>コウノトリの里づくり基金(H30年度末現在)</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</si>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</sst>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921A-4CC8-8D8D-FE618B98C1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66014</c:v>
                </c:pt>
                <c:pt idx="1">
                  <c:v>24317</c:v>
                </c:pt>
                <c:pt idx="2">
                  <c:v>25233</c:v>
                </c:pt>
                <c:pt idx="3">
                  <c:v>19204</c:v>
                </c:pt>
                <c:pt idx="4">
                  <c:v>28209</c:v>
                </c:pt>
              </c:numCache>
            </c:numRef>
          </c:val>
          <c:smooth val="0"/>
          <c:extLst>
            <c:ext xmlns:c16="http://schemas.microsoft.com/office/drawing/2014/chart" uri="{C3380CC4-5D6E-409C-BE32-E72D297353CC}">
              <c16:uniqueId val="{00000001-921A-4CC8-8D8D-FE618B98C1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7.28</c:v>
                </c:pt>
                <c:pt idx="1">
                  <c:v>8.14</c:v>
                </c:pt>
                <c:pt idx="2">
                  <c:v>6.87</c:v>
                </c:pt>
                <c:pt idx="3">
                  <c:v>8.34</c:v>
                </c:pt>
                <c:pt idx="4">
                  <c:v>8.8699999999999992</c:v>
                </c:pt>
              </c:numCache>
            </c:numRef>
          </c:val>
          <c:extLst>
            <c:ext xmlns:c16="http://schemas.microsoft.com/office/drawing/2014/chart" uri="{C3380CC4-5D6E-409C-BE32-E72D297353CC}">
              <c16:uniqueId val="{00000000-7A2D-483D-83EC-32D1B62174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13.22</c:v>
                </c:pt>
                <c:pt idx="1">
                  <c:v>11.26</c:v>
                </c:pt>
                <c:pt idx="2">
                  <c:v>12.09</c:v>
                </c:pt>
                <c:pt idx="3">
                  <c:v>10.34</c:v>
                </c:pt>
                <c:pt idx="4">
                  <c:v>10.6</c:v>
                </c:pt>
              </c:numCache>
            </c:numRef>
          </c:val>
          <c:extLst>
            <c:ext xmlns:c16="http://schemas.microsoft.com/office/drawing/2014/chart" uri="{C3380CC4-5D6E-409C-BE32-E72D297353CC}">
              <c16:uniqueId val="{00000001-7A2D-483D-83EC-32D1B62174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-1.88</c:v>
                </c:pt>
                <c:pt idx="1">
                  <c:v>-0.8</c:v>
                </c:pt>
                <c:pt idx="2">
                  <c:v>-0.25</c:v>
                </c:pt>
                <c:pt idx="3">
                  <c:v>-0.02</c:v>
                </c:pt>
                <c:pt idx="4">
                  <c:v>0.81</c:v>
                </c:pt>
              </c:numCache>
            </c:numRef>
          </c:val>
          <c:smooth val="0"/>
          <c:extLst>
            <c:ext xmlns:c16="http://schemas.microsoft.com/office/drawing/2014/chart" uri="{C3380CC4-5D6E-409C-BE32-E72D297353CC}">
              <c16:uniqueId val="{00000002-7A2D-483D-83EC-32D1B62174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0.12</c:v>
                </c:pt>
                <c:pt idx="4">
                  <c:v>#N/A</c:v>
                </c:pt>
                <c:pt idx="5">
                  <c:v>0.04</c:v>
                </c:pt>
                <c:pt idx="6">
                  <c:v>#N/A</c:v>
                </c:pt>
                <c:pt idx="7">
                  <c:v>0.04</c:v>
                </c:pt>
                <c:pt idx="8">
                  <c:v>#N/A</c:v>
                </c:pt>
                <c:pt idx="9">
                  <c:v>0.05</c:v>
                </c:pt>
              </c:numCache>
            </c:numRef>
          </c:val>
          <c:extLst>
            <c:ext xmlns:c16="http://schemas.microsoft.com/office/drawing/2014/chart" uri="{C3380CC4-5D6E-409C-BE32-E72D297353CC}">
              <c16:uniqueId val="{00000000-41ED-44E6-A900-9106284FC7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ED-44E6-A900-9106284FC70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0.06</c:v>
                </c:pt>
                <c:pt idx="4">
                  <c:v>#N/A</c:v>
                </c:pt>
                <c:pt idx="5">
                  <c:v>0.05</c:v>
                </c:pt>
                <c:pt idx="6">
                  <c:v>#N/A</c:v>
                </c:pt>
                <c:pt idx="7">
                  <c:v>7.0000000000000007E-2</c:v>
                </c:pt>
                <c:pt idx="8">
                  <c:v>#N/A</c:v>
                </c:pt>
                <c:pt idx="9">
                  <c:v>0.09</c:v>
                </c:pt>
              </c:numCache>
            </c:numRef>
          </c:val>
          <c:extLst>
            <c:ext xmlns:c16="http://schemas.microsoft.com/office/drawing/2014/chart" uri="{C3380CC4-5D6E-409C-BE32-E72D297353CC}">
              <c16:uniqueId val="{00000002-41ED-44E6-A900-9106284FC70A}"/>
            </c:ext>
          </c:extLst>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0.15</c:v>
                </c:pt>
                <c:pt idx="4">
                  <c:v>#N/A</c:v>
                </c:pt>
                <c:pt idx="5">
                  <c:v>0.16</c:v>
                </c:pt>
                <c:pt idx="6">
                  <c:v>#N/A</c:v>
                </c:pt>
                <c:pt idx="7">
                  <c:v>0.08</c:v>
                </c:pt>
                <c:pt idx="8">
                  <c:v>#N/A</c:v>
                </c:pt>
                <c:pt idx="9">
                  <c:v>0.17</c:v>
                </c:pt>
              </c:numCache>
            </c:numRef>
          </c:val>
          <c:extLst>
            <c:ext xmlns:c16="http://schemas.microsoft.com/office/drawing/2014/chart" uri="{C3380CC4-5D6E-409C-BE32-E72D297353CC}">
              <c16:uniqueId val="{00000003-41ED-44E6-A900-9106284FC70A}"/>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0.51</c:v>
                </c:pt>
                <c:pt idx="4">
                  <c:v>#N/A</c:v>
                </c:pt>
                <c:pt idx="5">
                  <c:v>0.42</c:v>
                </c:pt>
                <c:pt idx="6">
                  <c:v>#N/A</c:v>
                </c:pt>
                <c:pt idx="7">
                  <c:v>0.62</c:v>
                </c:pt>
                <c:pt idx="8">
                  <c:v>#N/A</c:v>
                </c:pt>
                <c:pt idx="9">
                  <c:v>0.41</c:v>
                </c:pt>
              </c:numCache>
            </c:numRef>
          </c:val>
          <c:extLst>
            <c:ext xmlns:c16="http://schemas.microsoft.com/office/drawing/2014/chart" uri="{C3380CC4-5D6E-409C-BE32-E72D297353CC}">
              <c16:uniqueId val="{00000004-41ED-44E6-A900-9106284FC70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0.82</c:v>
                </c:pt>
                <c:pt idx="4">
                  <c:v>#N/A</c:v>
                </c:pt>
                <c:pt idx="5">
                  <c:v>0.73</c:v>
                </c:pt>
                <c:pt idx="6">
                  <c:v>#N/A</c:v>
                </c:pt>
                <c:pt idx="7">
                  <c:v>0.9</c:v>
                </c:pt>
                <c:pt idx="8">
                  <c:v>#N/A</c:v>
                </c:pt>
                <c:pt idx="9">
                  <c:v>0.79</c:v>
                </c:pt>
              </c:numCache>
            </c:numRef>
          </c:val>
          <c:extLst>
            <c:ext xmlns:c16="http://schemas.microsoft.com/office/drawing/2014/chart" uri="{C3380CC4-5D6E-409C-BE32-E72D297353CC}">
              <c16:uniqueId val="{00000005-41ED-44E6-A900-9106284FC70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c:v>
                </c:pt>
                <c:pt idx="2">
                  <c:v>#N/A</c:v>
                </c:pt>
                <c:pt idx="3">
                  <c:v>1.66</c:v>
                </c:pt>
                <c:pt idx="4">
                  <c:v>#N/A</c:v>
                </c:pt>
                <c:pt idx="5">
                  <c:v>1.94</c:v>
                </c:pt>
                <c:pt idx="6">
                  <c:v>#N/A</c:v>
                </c:pt>
                <c:pt idx="7">
                  <c:v>2.83</c:v>
                </c:pt>
                <c:pt idx="8">
                  <c:v>#N/A</c:v>
                </c:pt>
                <c:pt idx="9">
                  <c:v>1.47</c:v>
                </c:pt>
              </c:numCache>
            </c:numRef>
          </c:val>
          <c:extLst>
            <c:ext xmlns:c16="http://schemas.microsoft.com/office/drawing/2014/chart" uri="{C3380CC4-5D6E-409C-BE32-E72D297353CC}">
              <c16:uniqueId val="{00000006-41ED-44E6-A900-9106284FC70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c:v>
                </c:pt>
                <c:pt idx="2">
                  <c:v>#N/A</c:v>
                </c:pt>
                <c:pt idx="3">
                  <c:v>2.73</c:v>
                </c:pt>
                <c:pt idx="4">
                  <c:v>#N/A</c:v>
                </c:pt>
                <c:pt idx="5">
                  <c:v>3.17</c:v>
                </c:pt>
                <c:pt idx="6">
                  <c:v>#N/A</c:v>
                </c:pt>
                <c:pt idx="7">
                  <c:v>2.75</c:v>
                </c:pt>
                <c:pt idx="8">
                  <c:v>#N/A</c:v>
                </c:pt>
                <c:pt idx="9">
                  <c:v>5.0599999999999996</c:v>
                </c:pt>
              </c:numCache>
            </c:numRef>
          </c:val>
          <c:extLst>
            <c:ext xmlns:c16="http://schemas.microsoft.com/office/drawing/2014/chart" uri="{C3380CC4-5D6E-409C-BE32-E72D297353CC}">
              <c16:uniqueId val="{00000007-41ED-44E6-A900-9106284FC70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3.03</c:v>
                </c:pt>
                <c:pt idx="2">
                  <c:v>#N/A</c:v>
                </c:pt>
                <c:pt idx="3">
                  <c:v>2.9</c:v>
                </c:pt>
                <c:pt idx="4">
                  <c:v>#N/A</c:v>
                </c:pt>
                <c:pt idx="5">
                  <c:v>3.63</c:v>
                </c:pt>
                <c:pt idx="6">
                  <c:v>#N/A</c:v>
                </c:pt>
                <c:pt idx="7">
                  <c:v>4.3600000000000003</c:v>
                </c:pt>
                <c:pt idx="8">
                  <c:v>#N/A</c:v>
                </c:pt>
                <c:pt idx="9">
                  <c:v>5.08</c:v>
                </c:pt>
              </c:numCache>
            </c:numRef>
          </c:val>
          <c:extLst>
            <c:ext xmlns:c16="http://schemas.microsoft.com/office/drawing/2014/chart" uri="{C3380CC4-5D6E-409C-BE32-E72D297353CC}">
              <c16:uniqueId val="{00000008-41ED-44E6-A900-9106284FC7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6.85</c:v>
                </c:pt>
                <c:pt idx="2">
                  <c:v>#N/A</c:v>
                </c:pt>
                <c:pt idx="3">
                  <c:v>7.46</c:v>
                </c:pt>
                <c:pt idx="4">
                  <c:v>#N/A</c:v>
                </c:pt>
                <c:pt idx="5">
                  <c:v>6.27</c:v>
                </c:pt>
                <c:pt idx="6">
                  <c:v>#N/A</c:v>
                </c:pt>
                <c:pt idx="7">
                  <c:v>7.62</c:v>
                </c:pt>
                <c:pt idx="8">
                  <c:v>#N/A</c:v>
                </c:pt>
                <c:pt idx="9">
                  <c:v>8.2799999999999994</c:v>
                </c:pt>
              </c:numCache>
            </c:numRef>
          </c:val>
          <c:extLst>
            <c:ext xmlns:c16="http://schemas.microsoft.com/office/drawing/2014/chart" uri="{C3380CC4-5D6E-409C-BE32-E72D297353CC}">
              <c16:uniqueId val="{00000009-41ED-44E6-A900-9106284FC7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4544</c:v>
                </c:pt>
                <c:pt idx="5">
                  <c:v>4382</c:v>
                </c:pt>
                <c:pt idx="8">
                  <c:v>4656</c:v>
                </c:pt>
                <c:pt idx="11">
                  <c:v>4867</c:v>
                </c:pt>
                <c:pt idx="14">
                  <c:v>4938</c:v>
                </c:pt>
              </c:numCache>
            </c:numRef>
          </c:val>
          <c:extLst>
            <c:ext xmlns:c16="http://schemas.microsoft.com/office/drawing/2014/chart" uri="{C3380CC4-5D6E-409C-BE32-E72D297353CC}">
              <c16:uniqueId val="{00000000-E178-4A43-B5FE-E537A6972D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78-4A43-B5FE-E537A6972D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4</c:v>
                </c:pt>
                <c:pt idx="6">
                  <c:v>5</c:v>
                </c:pt>
                <c:pt idx="9">
                  <c:v>0</c:v>
                </c:pt>
                <c:pt idx="12">
                  <c:v>0</c:v>
                </c:pt>
              </c:numCache>
            </c:numRef>
          </c:val>
          <c:extLst>
            <c:ext xmlns:c16="http://schemas.microsoft.com/office/drawing/2014/chart" uri="{C3380CC4-5D6E-409C-BE32-E72D297353CC}">
              <c16:uniqueId val="{00000002-E178-4A43-B5FE-E537A6972D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139</c:v>
                </c:pt>
                <c:pt idx="3">
                  <c:v>176</c:v>
                </c:pt>
                <c:pt idx="6">
                  <c:v>192</c:v>
                </c:pt>
                <c:pt idx="9">
                  <c:v>189</c:v>
                </c:pt>
                <c:pt idx="12">
                  <c:v>135</c:v>
                </c:pt>
              </c:numCache>
            </c:numRef>
          </c:val>
          <c:extLst>
            <c:ext xmlns:c16="http://schemas.microsoft.com/office/drawing/2014/chart" uri="{C3380CC4-5D6E-409C-BE32-E72D297353CC}">
              <c16:uniqueId val="{00000003-E178-4A43-B5FE-E537A6972D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861</c:v>
                </c:pt>
                <c:pt idx="3">
                  <c:v>951</c:v>
                </c:pt>
                <c:pt idx="6">
                  <c:v>971</c:v>
                </c:pt>
                <c:pt idx="9">
                  <c:v>923</c:v>
                </c:pt>
                <c:pt idx="12">
                  <c:v>907</c:v>
                </c:pt>
              </c:numCache>
            </c:numRef>
          </c:val>
          <c:extLst>
            <c:ext xmlns:c16="http://schemas.microsoft.com/office/drawing/2014/chart" uri="{C3380CC4-5D6E-409C-BE32-E72D297353CC}">
              <c16:uniqueId val="{00000004-E178-4A43-B5FE-E537A6972D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78-4A43-B5FE-E537A6972D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78-4A43-B5FE-E537A6972D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4134</c:v>
                </c:pt>
                <c:pt idx="3">
                  <c:v>3995</c:v>
                </c:pt>
                <c:pt idx="6">
                  <c:v>4365</c:v>
                </c:pt>
                <c:pt idx="9">
                  <c:v>4629</c:v>
                </c:pt>
                <c:pt idx="12">
                  <c:v>4859</c:v>
                </c:pt>
              </c:numCache>
            </c:numRef>
          </c:val>
          <c:extLst>
            <c:ext xmlns:c16="http://schemas.microsoft.com/office/drawing/2014/chart" uri="{C3380CC4-5D6E-409C-BE32-E72D297353CC}">
              <c16:uniqueId val="{00000007-E178-4A43-B5FE-E537A6972D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597</c:v>
                </c:pt>
                <c:pt idx="2">
                  <c:v>#N/A</c:v>
                </c:pt>
                <c:pt idx="3">
                  <c:v>#N/A</c:v>
                </c:pt>
                <c:pt idx="4">
                  <c:v>744</c:v>
                </c:pt>
                <c:pt idx="5">
                  <c:v>#N/A</c:v>
                </c:pt>
                <c:pt idx="6">
                  <c:v>#N/A</c:v>
                </c:pt>
                <c:pt idx="7">
                  <c:v>877</c:v>
                </c:pt>
                <c:pt idx="8">
                  <c:v>#N/A</c:v>
                </c:pt>
                <c:pt idx="9">
                  <c:v>#N/A</c:v>
                </c:pt>
                <c:pt idx="10">
                  <c:v>874</c:v>
                </c:pt>
                <c:pt idx="11">
                  <c:v>#N/A</c:v>
                </c:pt>
                <c:pt idx="12">
                  <c:v>#N/A</c:v>
                </c:pt>
                <c:pt idx="13">
                  <c:v>963</c:v>
                </c:pt>
                <c:pt idx="14">
                  <c:v>#N/A</c:v>
                </c:pt>
              </c:numCache>
            </c:numRef>
          </c:val>
          <c:smooth val="0"/>
          <c:extLst>
            <c:ext xmlns:c16="http://schemas.microsoft.com/office/drawing/2014/chart" uri="{C3380CC4-5D6E-409C-BE32-E72D297353CC}">
              <c16:uniqueId val="{00000008-E178-4A43-B5FE-E537A6972D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49457</c:v>
                </c:pt>
                <c:pt idx="5">
                  <c:v>50107</c:v>
                </c:pt>
                <c:pt idx="8">
                  <c:v>49468</c:v>
                </c:pt>
                <c:pt idx="11">
                  <c:v>48185</c:v>
                </c:pt>
                <c:pt idx="14">
                  <c:v>46555</c:v>
                </c:pt>
              </c:numCache>
            </c:numRef>
          </c:val>
          <c:extLst>
            <c:ext xmlns:c16="http://schemas.microsoft.com/office/drawing/2014/chart" uri="{C3380CC4-5D6E-409C-BE32-E72D297353CC}">
              <c16:uniqueId val="{00000000-C8B9-46B7-823D-71CD5D3FB6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7325</c:v>
                </c:pt>
                <c:pt idx="5">
                  <c:v>7253</c:v>
                </c:pt>
                <c:pt idx="8">
                  <c:v>6838</c:v>
                </c:pt>
                <c:pt idx="11">
                  <c:v>7033</c:v>
                </c:pt>
                <c:pt idx="14">
                  <c:v>6570</c:v>
                </c:pt>
              </c:numCache>
            </c:numRef>
          </c:val>
          <c:extLst>
            <c:ext xmlns:c16="http://schemas.microsoft.com/office/drawing/2014/chart" uri="{C3380CC4-5D6E-409C-BE32-E72D297353CC}">
              <c16:uniqueId val="{00000001-C8B9-46B7-823D-71CD5D3FB6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6138</c:v>
                </c:pt>
                <c:pt idx="5">
                  <c:v>6681</c:v>
                </c:pt>
                <c:pt idx="8">
                  <c:v>7415</c:v>
                </c:pt>
                <c:pt idx="11">
                  <c:v>7288</c:v>
                </c:pt>
                <c:pt idx="14">
                  <c:v>7618</c:v>
                </c:pt>
              </c:numCache>
            </c:numRef>
          </c:val>
          <c:extLst>
            <c:ext xmlns:c16="http://schemas.microsoft.com/office/drawing/2014/chart" uri="{C3380CC4-5D6E-409C-BE32-E72D297353CC}">
              <c16:uniqueId val="{00000002-C8B9-46B7-823D-71CD5D3FB6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B9-46B7-823D-71CD5D3FB6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B9-46B7-823D-71CD5D3FB6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B9-46B7-823D-71CD5D3FB6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6547</c:v>
                </c:pt>
                <c:pt idx="3">
                  <c:v>6234</c:v>
                </c:pt>
                <c:pt idx="6">
                  <c:v>6008</c:v>
                </c:pt>
                <c:pt idx="9">
                  <c:v>5918</c:v>
                </c:pt>
                <c:pt idx="12">
                  <c:v>5773</c:v>
                </c:pt>
              </c:numCache>
            </c:numRef>
          </c:val>
          <c:extLst>
            <c:ext xmlns:c16="http://schemas.microsoft.com/office/drawing/2014/chart" uri="{C3380CC4-5D6E-409C-BE32-E72D297353CC}">
              <c16:uniqueId val="{00000006-C8B9-46B7-823D-71CD5D3FB6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1233</c:v>
                </c:pt>
                <c:pt idx="3">
                  <c:v>1136</c:v>
                </c:pt>
                <c:pt idx="6">
                  <c:v>965</c:v>
                </c:pt>
                <c:pt idx="9">
                  <c:v>783</c:v>
                </c:pt>
                <c:pt idx="12">
                  <c:v>503</c:v>
                </c:pt>
              </c:numCache>
            </c:numRef>
          </c:val>
          <c:extLst>
            <c:ext xmlns:c16="http://schemas.microsoft.com/office/drawing/2014/chart" uri="{C3380CC4-5D6E-409C-BE32-E72D297353CC}">
              <c16:uniqueId val="{00000007-C8B9-46B7-823D-71CD5D3FB6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9416</c:v>
                </c:pt>
                <c:pt idx="3">
                  <c:v>9440</c:v>
                </c:pt>
                <c:pt idx="6">
                  <c:v>9255</c:v>
                </c:pt>
                <c:pt idx="9">
                  <c:v>9371</c:v>
                </c:pt>
                <c:pt idx="12">
                  <c:v>9258</c:v>
                </c:pt>
              </c:numCache>
            </c:numRef>
          </c:val>
          <c:extLst>
            <c:ext xmlns:c16="http://schemas.microsoft.com/office/drawing/2014/chart" uri="{C3380CC4-5D6E-409C-BE32-E72D297353CC}">
              <c16:uniqueId val="{00000008-C8B9-46B7-823D-71CD5D3FB6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382</c:v>
                </c:pt>
                <c:pt idx="3">
                  <c:v>459</c:v>
                </c:pt>
                <c:pt idx="6">
                  <c:v>380</c:v>
                </c:pt>
                <c:pt idx="9">
                  <c:v>382</c:v>
                </c:pt>
                <c:pt idx="12">
                  <c:v>383</c:v>
                </c:pt>
              </c:numCache>
            </c:numRef>
          </c:val>
          <c:extLst>
            <c:ext xmlns:c16="http://schemas.microsoft.com/office/drawing/2014/chart" uri="{C3380CC4-5D6E-409C-BE32-E72D297353CC}">
              <c16:uniqueId val="{00000009-C8B9-46B7-823D-71CD5D3FB6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51525</c:v>
                </c:pt>
                <c:pt idx="3">
                  <c:v>52058</c:v>
                </c:pt>
                <c:pt idx="6">
                  <c:v>51182</c:v>
                </c:pt>
                <c:pt idx="9">
                  <c:v>49247</c:v>
                </c:pt>
                <c:pt idx="12">
                  <c:v>47195</c:v>
                </c:pt>
              </c:numCache>
            </c:numRef>
          </c:val>
          <c:extLst>
            <c:ext xmlns:c16="http://schemas.microsoft.com/office/drawing/2014/chart" uri="{C3380CC4-5D6E-409C-BE32-E72D297353CC}">
              <c16:uniqueId val="{0000000A-C8B9-46B7-823D-71CD5D3FB6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6183</c:v>
                </c:pt>
                <c:pt idx="2">
                  <c:v>#N/A</c:v>
                </c:pt>
                <c:pt idx="3">
                  <c:v>#N/A</c:v>
                </c:pt>
                <c:pt idx="4">
                  <c:v>5285</c:v>
                </c:pt>
                <c:pt idx="5">
                  <c:v>#N/A</c:v>
                </c:pt>
                <c:pt idx="6">
                  <c:v>#N/A</c:v>
                </c:pt>
                <c:pt idx="7">
                  <c:v>4068</c:v>
                </c:pt>
                <c:pt idx="8">
                  <c:v>#N/A</c:v>
                </c:pt>
                <c:pt idx="9">
                  <c:v>#N/A</c:v>
                </c:pt>
                <c:pt idx="10">
                  <c:v>3194</c:v>
                </c:pt>
                <c:pt idx="11">
                  <c:v>#N/A</c:v>
                </c:pt>
                <c:pt idx="12">
                  <c:v>#N/A</c:v>
                </c:pt>
                <c:pt idx="13">
                  <c:v>2369</c:v>
                </c:pt>
                <c:pt idx="14">
                  <c:v>#N/A</c:v>
                </c:pt>
              </c:numCache>
            </c:numRef>
          </c:val>
          <c:smooth val="0"/>
          <c:extLst>
            <c:ext xmlns:c16="http://schemas.microsoft.com/office/drawing/2014/chart" uri="{C3380CC4-5D6E-409C-BE32-E72D297353CC}">
              <c16:uniqueId val="{0000000B-C8B9-46B7-823D-71CD5D3FB6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2894</c:v>
                </c:pt>
                <c:pt idx="1">
                  <c:v>2508</c:v>
                </c:pt>
                <c:pt idx="2">
                  <c:v>2574</c:v>
                </c:pt>
              </c:numCache>
            </c:numRef>
          </c:val>
          <c:extLst>
            <c:ext xmlns:c16="http://schemas.microsoft.com/office/drawing/2014/chart" uri="{C3380CC4-5D6E-409C-BE32-E72D297353CC}">
              <c16:uniqueId val="{00000000-6B3D-4A40-9163-4C77611623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1549</c:v>
                </c:pt>
                <c:pt idx="1">
                  <c:v>1557</c:v>
                </c:pt>
                <c:pt idx="2">
                  <c:v>1423</c:v>
                </c:pt>
              </c:numCache>
            </c:numRef>
          </c:val>
          <c:extLst>
            <c:ext xmlns:c16="http://schemas.microsoft.com/office/drawing/2014/chart" uri="{C3380CC4-5D6E-409C-BE32-E72D297353CC}">
              <c16:uniqueId val="{00000001-6B3D-4A40-9163-4C77611623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4850</c:v>
                </c:pt>
                <c:pt idx="1">
                  <c:v>5211</c:v>
                </c:pt>
                <c:pt idx="2">
                  <c:v>5216</c:v>
                </c:pt>
              </c:numCache>
            </c:numRef>
          </c:val>
          <c:extLst>
            <c:ext xmlns:c16="http://schemas.microsoft.com/office/drawing/2014/chart" uri="{C3380CC4-5D6E-409C-BE32-E72D297353CC}">
              <c16:uniqueId val="{00000002-6B3D-4A40-9163-4C77611623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から０．００６ポイントの減少となった。これは、基準財政収入額が地方消費税交付金の算定額の増加等により１．１％の増加となった一方、基準財政需要額が高齢者保健福祉費及び合併特例債償還費の算定額の増加等により、それを上回る１．５％の増加となったことによるものである。平成２７年度から類似団体内平均値を下回り、今回さらに乖離が大きくなった。引き続き、給与の適正化、委託料の削減及び市税滞納額の圧縮等を行うとともに、過去に借入を行った高利の地方債についての利率見直しに取り組み、公債費の伸びを抑え、健全財政の維持に一層、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市町村平均、及び県市町村平均を下回っている状況を維持しているものの、弾力性は低下しており、前年度から０．１ポイントの増加となった。これは、経常一般財源が、地方税や地方消費税交付金等の増加により０．６６％の増加となった一方、経常経費充当一般財源が、公債費の増加等により、それを上回る０．７４％の増加となったことによるものである。一層の市税収入の確保や財政運用の効率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54102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791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49276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34798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95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90424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295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比べ低い数値で推移しており、良好な状態を維持しているものの、前年度から２．０％の増となった。人件費は前年度比１．４％の減、物件費は２．７％の減、維持補修費は３．８％の増となっている。今後さらに増加が見込まれる維持補修費の動向に注視しながら、職員数７００人体制の維持や委託業務の見直しを徹底し、財政負担を減らす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84724</xdr:rowOff>
    </xdr:from>
    <xdr:to>
      <xdr:col>23</xdr:col>
      <xdr:colOff>133350</xdr:colOff>
      <xdr:row>82</xdr:row>
      <xdr:rowOff>93535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43624"/>
          <a:ext cx="8382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89514</xdr:rowOff>
    </xdr:from>
    <xdr:to>
      <xdr:col>19</xdr:col>
      <xdr:colOff>133350</xdr:colOff>
      <xdr:row>82</xdr:row>
      <xdr:rowOff>93535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4841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89514</xdr:rowOff>
    </xdr:from>
    <xdr:to>
      <xdr:col>15</xdr:col>
      <xdr:colOff>82550</xdr:colOff>
      <xdr:row>82</xdr:row>
      <xdr:rowOff>110899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48414"/>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79528</xdr:rowOff>
    </xdr:from>
    <xdr:to>
      <xdr:col>11</xdr:col>
      <xdr:colOff>31750</xdr:colOff>
      <xdr:row>82</xdr:row>
      <xdr:rowOff>110899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38428"/>
          <a:ext cx="8890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33924</xdr:rowOff>
    </xdr:from>
    <xdr:to>
      <xdr:col>23</xdr:col>
      <xdr:colOff>184150</xdr:colOff>
      <xdr:row>82</xdr:row>
      <xdr:rowOff>135524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50451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42735</xdr:rowOff>
    </xdr:from>
    <xdr:to>
      <xdr:col>19</xdr:col>
      <xdr:colOff>184150</xdr:colOff>
      <xdr:row>82</xdr:row>
      <xdr:rowOff>144335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154512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38714</xdr:rowOff>
    </xdr:from>
    <xdr:to>
      <xdr:col>15</xdr:col>
      <xdr:colOff>133350</xdr:colOff>
      <xdr:row>82</xdr:row>
      <xdr:rowOff>140314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150491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60099</xdr:rowOff>
    </xdr:from>
    <xdr:to>
      <xdr:col>11</xdr:col>
      <xdr:colOff>82550</xdr:colOff>
      <xdr:row>82</xdr:row>
      <xdr:rowOff>161699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8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28728</xdr:rowOff>
    </xdr:from>
    <xdr:to>
      <xdr:col>7</xdr:col>
      <xdr:colOff>31750</xdr:colOff>
      <xdr:row>82</xdr:row>
      <xdr:rowOff>130328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140505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４月に給与制度の総合的見直しを行い、給料表の水準平均を引き下げるとともに、地域手当を６％に引き上げた。指数は類似団体平均より若干上回っているが、今後においても、人事院勧告、埼玉県人事委員会勧告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88</xdr:row>
      <xdr:rowOff>134055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2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88</xdr:row>
      <xdr:rowOff>160866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216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160866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741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類似団体内平均値に比べ低くなっており、職員数は少ない状態である。引き続き、職員数７００人体制を維持し、適正な定員管理を徹底する。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169651</xdr:rowOff>
    </xdr:from>
    <xdr:to>
      <xdr:col>81</xdr:col>
      <xdr:colOff>44450</xdr:colOff>
      <xdr:row>62</xdr:row>
      <xdr:rowOff>6244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2810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169651</xdr:rowOff>
    </xdr:from>
    <xdr:to>
      <xdr:col>77</xdr:col>
      <xdr:colOff>44450</xdr:colOff>
      <xdr:row>62</xdr:row>
      <xdr:rowOff>6244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281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169651</xdr:rowOff>
    </xdr:from>
    <xdr:to>
      <xdr:col>72</xdr:col>
      <xdr:colOff>203200</xdr:colOff>
      <xdr:row>62</xdr:row>
      <xdr:rowOff>12277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12277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118851</xdr:rowOff>
    </xdr:from>
    <xdr:to>
      <xdr:col>81</xdr:col>
      <xdr:colOff>95250</xdr:colOff>
      <xdr:row>62</xdr:row>
      <xdr:rowOff>49001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135378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126894</xdr:rowOff>
    </xdr:from>
    <xdr:to>
      <xdr:col>77</xdr:col>
      <xdr:colOff>95250</xdr:colOff>
      <xdr:row>62</xdr:row>
      <xdr:rowOff>57044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67221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5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118851</xdr:rowOff>
    </xdr:from>
    <xdr:to>
      <xdr:col>73</xdr:col>
      <xdr:colOff>44450</xdr:colOff>
      <xdr:row>62</xdr:row>
      <xdr:rowOff>49001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59178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73254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122872</xdr:rowOff>
    </xdr:from>
    <xdr:to>
      <xdr:col>64</xdr:col>
      <xdr:colOff>152400</xdr:colOff>
      <xdr:row>62</xdr:row>
      <xdr:rowOff>53022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63199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市町村平均及び早期健全化基準を下回る状態を維持していたが、今回は０．４ポイント増加し、類似団体内平均値と同数値となった。これは、市債の元利償還金が増加したことなどによるものであり、平成３０年から令和４年度にかけて地方債の元利償還金がピークを迎えるため、実質公債費比率については増加していく見込みである。今後も、事業の精査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86783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126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54610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22437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14394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４．１ポイント低下し、類似団体平均、全国市町村平均、及び県市町村平均を下回る状況となった。今後も地方債現在高は減少していくので、将来負担比率についても減少していく見込みだが、後世への負担を少しでも軽減するよう、事業実施等について総点検を実施し、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128552</xdr:rowOff>
    </xdr:from>
    <xdr:to>
      <xdr:col>81</xdr:col>
      <xdr:colOff>44450</xdr:colOff>
      <xdr:row>15</xdr:row>
      <xdr:rowOff>12065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28852"/>
          <a:ext cx="8382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xdr:rowOff>
    </xdr:from>
    <xdr:to>
      <xdr:col>77</xdr:col>
      <xdr:colOff>44450</xdr:colOff>
      <xdr:row>15</xdr:row>
      <xdr:rowOff>72390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838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72390</xdr:rowOff>
    </xdr:from>
    <xdr:to>
      <xdr:col>72</xdr:col>
      <xdr:colOff>203200</xdr:colOff>
      <xdr:row>15</xdr:row>
      <xdr:rowOff>154164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44140"/>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154164</xdr:rowOff>
    </xdr:from>
    <xdr:to>
      <xdr:col>68</xdr:col>
      <xdr:colOff>152400</xdr:colOff>
      <xdr:row>16</xdr:row>
      <xdr:rowOff>55104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2591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77752</xdr:rowOff>
    </xdr:from>
    <xdr:to>
      <xdr:col>81</xdr:col>
      <xdr:colOff>95250</xdr:colOff>
      <xdr:row>15</xdr:row>
      <xdr:rowOff>7902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49829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132715</xdr:rowOff>
    </xdr:from>
    <xdr:to>
      <xdr:col>77</xdr:col>
      <xdr:colOff>95250</xdr:colOff>
      <xdr:row>15</xdr:row>
      <xdr:rowOff>62865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47642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1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103364</xdr:rowOff>
    </xdr:from>
    <xdr:to>
      <xdr:col>68</xdr:col>
      <xdr:colOff>203200</xdr:colOff>
      <xdr:row>16</xdr:row>
      <xdr:rowOff>33514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18291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を削減し（合併後１０年間で２００人以上の職員を削減）、７００人体制を維持するとともに、指定管理者制度の推進など行財政改革への取組みにより、類似団体平均、埼玉県平均を下回る傾向にある。今後も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1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ンビニ交付システム構築委託料など主に委託料の減により、昨年度と比較すると、０．２ポイント減少したが、類似団体内平均値を上回っている傾向が続いている。引き続き、経常的な委託業務の見直しを徹底し、財政負担を減らす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1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3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内平均値を下回っているが、年々増加傾向にある。前年度と比較すると、７，８２７万円、１．０％の増加となった。これは、施設型給付費負担金や民間保育所運営費負担金などの増によるものである。引き続き給付等に係る資格審査等の適正化や各種手当への上乗せの見直しを進めていくことで、財政を圧迫する要因を取り除い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53</xdr:row>
      <xdr:rowOff>156935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43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80735</xdr:rowOff>
    </xdr:from>
    <xdr:to>
      <xdr:col>19</xdr:col>
      <xdr:colOff>187325</xdr:colOff>
      <xdr:row>53</xdr:row>
      <xdr:rowOff>156935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67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26307</xdr:rowOff>
    </xdr:from>
    <xdr:to>
      <xdr:col>15</xdr:col>
      <xdr:colOff>98425</xdr:colOff>
      <xdr:row>53</xdr:row>
      <xdr:rowOff>80735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13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26307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80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29935</xdr:rowOff>
    </xdr:from>
    <xdr:to>
      <xdr:col>15</xdr:col>
      <xdr:colOff>149225</xdr:colOff>
      <xdr:row>53</xdr:row>
      <xdr:rowOff>131535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141712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146957</xdr:rowOff>
    </xdr:from>
    <xdr:to>
      <xdr:col>11</xdr:col>
      <xdr:colOff>60325</xdr:colOff>
      <xdr:row>53</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87284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77470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昨年度と比較すると０．３ポイント低下したが、補助費等に係る経常収支比率は類似団体平均を上回っている。類似団体の人口１人当たりの決算額と比較すると、一部事務組合への負担金が多い。</a:t>
          </a:r>
        </a:p>
        <a:p>
          <a:r>
            <a:rPr kumimoji="1" lang="ja-JP" altLang="en-US" sz="1300">
              <a:latin typeface="ＭＳ Ｐゴシック" panose="020B0600070205080204" pitchFamily="50" charset="-128"/>
              <a:ea typeface="ＭＳ Ｐゴシック" panose="020B0600070205080204" pitchFamily="50" charset="-128"/>
            </a:rPr>
            <a:t>また、各種団体への補助金についても、引き続き交付団体の活動状況や収支決算状況、事業効果の検証等を行いながら、補助金等の適正化を図る。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09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9978</xdr:rowOff>
    </xdr:from>
    <xdr:to>
      <xdr:col>73</xdr:col>
      <xdr:colOff>180975</xdr:colOff>
      <xdr:row>39</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696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9978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642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152400</xdr:rowOff>
    </xdr:from>
    <xdr:to>
      <xdr:col>74</xdr:col>
      <xdr:colOff>31750</xdr:colOff>
      <xdr:row>39</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130628</xdr:rowOff>
    </xdr:from>
    <xdr:to>
      <xdr:col>69</xdr:col>
      <xdr:colOff>142875</xdr:colOff>
      <xdr:row>39</xdr:row>
      <xdr:rowOff>60778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45555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積極的に取り組んだ大型建設事業は一段落したが、それに伴う地方債の元利償還金は年々増加しており、公債費に係る経常収支比率は類似団体平均を４．９ポイント上回っている。償還のピークは平成３０年度から令和４年度になると見込まれ、非常に厳しい財政運営となることが予想される。地方債充当事業の厳選を進めるとともに、過去に借入を行った高利の地方債について利率見直しに取り組み、公債費縮減に努めなければならない。</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545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484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111761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629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73661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62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類似団体内平均値を６．１ポイント下回っている。健全財政維持のため、特に、扶助費、補助費等に注視し、これらの経費の適正化に努める。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29845</xdr:rowOff>
    </xdr:from>
    <xdr:to>
      <xdr:col>82</xdr:col>
      <xdr:colOff>107950</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888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28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29845</xdr:rowOff>
    </xdr:from>
    <xdr:to>
      <xdr:col>73</xdr:col>
      <xdr:colOff>180975</xdr:colOff>
      <xdr:row>75</xdr:row>
      <xdr:rowOff>98425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8885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29845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48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150495</xdr:rowOff>
    </xdr:from>
    <xdr:to>
      <xdr:col>82</xdr:col>
      <xdr:colOff>158750</xdr:colOff>
      <xdr:row>75</xdr:row>
      <xdr:rowOff>80645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167022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47625</xdr:rowOff>
    </xdr:from>
    <xdr:to>
      <xdr:col>74</xdr:col>
      <xdr:colOff>31750</xdr:colOff>
      <xdr:row>75</xdr:row>
      <xdr:rowOff>149225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159402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150495</xdr:rowOff>
    </xdr:from>
    <xdr:to>
      <xdr:col>69</xdr:col>
      <xdr:colOff>142875</xdr:colOff>
      <xdr:row>75</xdr:row>
      <xdr:rowOff>80645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90822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169302</xdr:rowOff>
    </xdr:from>
    <xdr:to>
      <xdr:col>29</xdr:col>
      <xdr:colOff>127000</xdr:colOff>
      <xdr:row>17</xdr:row>
      <xdr:rowOff>7780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0127"/>
          <a:ext cx="6477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167049</xdr:rowOff>
    </xdr:from>
    <xdr:to>
      <xdr:col>26</xdr:col>
      <xdr:colOff>50800</xdr:colOff>
      <xdr:row>17</xdr:row>
      <xdr:rowOff>7780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57874"/>
          <a:ext cx="6985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151667</xdr:rowOff>
    </xdr:from>
    <xdr:to>
      <xdr:col>22</xdr:col>
      <xdr:colOff>114300</xdr:colOff>
      <xdr:row>16</xdr:row>
      <xdr:rowOff>167049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42492"/>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151667</xdr:rowOff>
    </xdr:from>
    <xdr:to>
      <xdr:col>18</xdr:col>
      <xdr:colOff>177800</xdr:colOff>
      <xdr:row>17</xdr:row>
      <xdr:rowOff>31848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2492"/>
          <a:ext cx="698500" cy="5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118502</xdr:rowOff>
    </xdr:from>
    <xdr:to>
      <xdr:col>29</xdr:col>
      <xdr:colOff>177800</xdr:colOff>
      <xdr:row>17</xdr:row>
      <xdr:rowOff>48652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90579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128430</xdr:rowOff>
    </xdr:from>
    <xdr:to>
      <xdr:col>26</xdr:col>
      <xdr:colOff>101600</xdr:colOff>
      <xdr:row>17</xdr:row>
      <xdr:rowOff>58580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0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116249</xdr:rowOff>
    </xdr:from>
    <xdr:to>
      <xdr:col>22</xdr:col>
      <xdr:colOff>165100</xdr:colOff>
      <xdr:row>17</xdr:row>
      <xdr:rowOff>46399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31176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9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100867</xdr:rowOff>
    </xdr:from>
    <xdr:to>
      <xdr:col>19</xdr:col>
      <xdr:colOff>38100</xdr:colOff>
      <xdr:row>17</xdr:row>
      <xdr:rowOff>31017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7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152498</xdr:rowOff>
    </xdr:from>
    <xdr:to>
      <xdr:col>15</xdr:col>
      <xdr:colOff>101600</xdr:colOff>
      <xdr:row>17</xdr:row>
      <xdr:rowOff>82648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67425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2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256425</xdr:rowOff>
    </xdr:from>
    <xdr:to>
      <xdr:col>29</xdr:col>
      <xdr:colOff>127000</xdr:colOff>
      <xdr:row>35</xdr:row>
      <xdr:rowOff>285115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6775"/>
          <a:ext cx="6477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241203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1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284353</xdr:rowOff>
    </xdr:from>
    <xdr:to>
      <xdr:col>26</xdr:col>
      <xdr:colOff>50800</xdr:colOff>
      <xdr:row>35</xdr:row>
      <xdr:rowOff>285115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94703"/>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284353</xdr:rowOff>
    </xdr:from>
    <xdr:to>
      <xdr:col>22</xdr:col>
      <xdr:colOff>114300</xdr:colOff>
      <xdr:row>35</xdr:row>
      <xdr:rowOff>327101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4703"/>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327101</xdr:rowOff>
    </xdr:from>
    <xdr:to>
      <xdr:col>18</xdr:col>
      <xdr:colOff>177800</xdr:colOff>
      <xdr:row>36</xdr:row>
      <xdr:rowOff>31674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37451"/>
          <a:ext cx="698500" cy="4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205625</xdr:rowOff>
    </xdr:from>
    <xdr:to>
      <xdr:col>29</xdr:col>
      <xdr:colOff>177800</xdr:colOff>
      <xdr:row>35</xdr:row>
      <xdr:rowOff>307225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50702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234315</xdr:rowOff>
    </xdr:from>
    <xdr:to>
      <xdr:col>26</xdr:col>
      <xdr:colOff>101600</xdr:colOff>
      <xdr:row>35</xdr:row>
      <xdr:rowOff>335915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320692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233553</xdr:rowOff>
    </xdr:from>
    <xdr:to>
      <xdr:col>22</xdr:col>
      <xdr:colOff>165100</xdr:colOff>
      <xdr:row>35</xdr:row>
      <xdr:rowOff>335153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319930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276301</xdr:rowOff>
    </xdr:from>
    <xdr:to>
      <xdr:col>19</xdr:col>
      <xdr:colOff>38100</xdr:colOff>
      <xdr:row>36</xdr:row>
      <xdr:rowOff>35001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19778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323774</xdr:rowOff>
    </xdr:from>
    <xdr:to>
      <xdr:col>15</xdr:col>
      <xdr:colOff>101600</xdr:colOff>
      <xdr:row>36</xdr:row>
      <xdr:rowOff>82474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3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67251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33499</xdr:rowOff>
    </xdr:from>
    <xdr:to>
      <xdr:col>24</xdr:col>
      <xdr:colOff>63500</xdr:colOff>
      <xdr:row>36</xdr:row>
      <xdr:rowOff>51428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05699"/>
          <a:ext cx="8382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17660</xdr:rowOff>
    </xdr:from>
    <xdr:to>
      <xdr:col>19</xdr:col>
      <xdr:colOff>177800</xdr:colOff>
      <xdr:row>36</xdr:row>
      <xdr:rowOff>33499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9860"/>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136499</xdr:rowOff>
    </xdr:from>
    <xdr:to>
      <xdr:col>15</xdr:col>
      <xdr:colOff>50800</xdr:colOff>
      <xdr:row>36</xdr:row>
      <xdr:rowOff>17660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37249"/>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136499</xdr:rowOff>
    </xdr:from>
    <xdr:to>
      <xdr:col>10</xdr:col>
      <xdr:colOff>114300</xdr:colOff>
      <xdr:row>36</xdr:row>
      <xdr:rowOff>1266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3724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628</xdr:rowOff>
    </xdr:from>
    <xdr:to>
      <xdr:col>24</xdr:col>
      <xdr:colOff>114300</xdr:colOff>
      <xdr:row>36</xdr:row>
      <xdr:rowOff>102228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150505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154149</xdr:rowOff>
    </xdr:from>
    <xdr:to>
      <xdr:col>20</xdr:col>
      <xdr:colOff>38100</xdr:colOff>
      <xdr:row>36</xdr:row>
      <xdr:rowOff>84299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75426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4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138310</xdr:rowOff>
    </xdr:from>
    <xdr:to>
      <xdr:col>15</xdr:col>
      <xdr:colOff>101600</xdr:colOff>
      <xdr:row>36</xdr:row>
      <xdr:rowOff>68460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59587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3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85699</xdr:rowOff>
    </xdr:from>
    <xdr:to>
      <xdr:col>10</xdr:col>
      <xdr:colOff>165100</xdr:colOff>
      <xdr:row>36</xdr:row>
      <xdr:rowOff>15849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121916</xdr:rowOff>
    </xdr:from>
    <xdr:to>
      <xdr:col>6</xdr:col>
      <xdr:colOff>38100</xdr:colOff>
      <xdr:row>36</xdr:row>
      <xdr:rowOff>52066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43193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155943</xdr:rowOff>
    </xdr:from>
    <xdr:to>
      <xdr:col>24</xdr:col>
      <xdr:colOff>63500</xdr:colOff>
      <xdr:row>57</xdr:row>
      <xdr:rowOff>171183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2859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155943</xdr:rowOff>
    </xdr:from>
    <xdr:to>
      <xdr:col>19</xdr:col>
      <xdr:colOff>177800</xdr:colOff>
      <xdr:row>57</xdr:row>
      <xdr:rowOff>164071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859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146914</xdr:rowOff>
    </xdr:from>
    <xdr:to>
      <xdr:col>15</xdr:col>
      <xdr:colOff>50800</xdr:colOff>
      <xdr:row>57</xdr:row>
      <xdr:rowOff>164071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19564"/>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146914</xdr:rowOff>
    </xdr:from>
    <xdr:to>
      <xdr:col>10</xdr:col>
      <xdr:colOff>114300</xdr:colOff>
      <xdr:row>58</xdr:row>
      <xdr:rowOff>6833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956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120383</xdr:rowOff>
    </xdr:from>
    <xdr:to>
      <xdr:col>24</xdr:col>
      <xdr:colOff>114300</xdr:colOff>
      <xdr:row>58</xdr:row>
      <xdr:rowOff>50533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35310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105143</xdr:rowOff>
    </xdr:from>
    <xdr:to>
      <xdr:col>20</xdr:col>
      <xdr:colOff>38100</xdr:colOff>
      <xdr:row>58</xdr:row>
      <xdr:rowOff>35293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26420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113271</xdr:rowOff>
    </xdr:from>
    <xdr:to>
      <xdr:col>15</xdr:col>
      <xdr:colOff>101600</xdr:colOff>
      <xdr:row>58</xdr:row>
      <xdr:rowOff>43421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34548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96114</xdr:rowOff>
    </xdr:from>
    <xdr:to>
      <xdr:col>10</xdr:col>
      <xdr:colOff>165100</xdr:colOff>
      <xdr:row>58</xdr:row>
      <xdr:rowOff>26264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17391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127483</xdr:rowOff>
    </xdr:from>
    <xdr:to>
      <xdr:col>6</xdr:col>
      <xdr:colOff>38100</xdr:colOff>
      <xdr:row>58</xdr:row>
      <xdr:rowOff>57633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48760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8575</xdr:rowOff>
    </xdr:from>
    <xdr:to>
      <xdr:col>24</xdr:col>
      <xdr:colOff>63500</xdr:colOff>
      <xdr:row>77</xdr:row>
      <xdr:rowOff>20279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0225"/>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20279</xdr:rowOff>
    </xdr:from>
    <xdr:to>
      <xdr:col>19</xdr:col>
      <xdr:colOff>177800</xdr:colOff>
      <xdr:row>77</xdr:row>
      <xdr:rowOff>34452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192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34452</xdr:rowOff>
    </xdr:from>
    <xdr:to>
      <xdr:col>15</xdr:col>
      <xdr:colOff>50800</xdr:colOff>
      <xdr:row>77</xdr:row>
      <xdr:rowOff>44510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3610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38294</xdr:rowOff>
    </xdr:from>
    <xdr:to>
      <xdr:col>10</xdr:col>
      <xdr:colOff>114300</xdr:colOff>
      <xdr:row>77</xdr:row>
      <xdr:rowOff>44510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39944"/>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129225</xdr:rowOff>
    </xdr:from>
    <xdr:to>
      <xdr:col>24</xdr:col>
      <xdr:colOff>114300</xdr:colOff>
      <xdr:row>77</xdr:row>
      <xdr:rowOff>59375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107652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140929</xdr:rowOff>
    </xdr:from>
    <xdr:to>
      <xdr:col>20</xdr:col>
      <xdr:colOff>38100</xdr:colOff>
      <xdr:row>77</xdr:row>
      <xdr:rowOff>71079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62206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6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155102</xdr:rowOff>
    </xdr:from>
    <xdr:to>
      <xdr:col>15</xdr:col>
      <xdr:colOff>101600</xdr:colOff>
      <xdr:row>77</xdr:row>
      <xdr:rowOff>85252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76379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7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165160</xdr:rowOff>
    </xdr:from>
    <xdr:to>
      <xdr:col>10</xdr:col>
      <xdr:colOff>165100</xdr:colOff>
      <xdr:row>77</xdr:row>
      <xdr:rowOff>95310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86437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158944</xdr:rowOff>
    </xdr:from>
    <xdr:to>
      <xdr:col>6</xdr:col>
      <xdr:colOff>38100</xdr:colOff>
      <xdr:row>77</xdr:row>
      <xdr:rowOff>89094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80221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88812</xdr:rowOff>
    </xdr:from>
    <xdr:to>
      <xdr:col>24</xdr:col>
      <xdr:colOff>63500</xdr:colOff>
      <xdr:row>98</xdr:row>
      <xdr:rowOff>99250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90912"/>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99250</xdr:rowOff>
    </xdr:from>
    <xdr:to>
      <xdr:col>19</xdr:col>
      <xdr:colOff>177800</xdr:colOff>
      <xdr:row>98</xdr:row>
      <xdr:rowOff>126212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01350"/>
          <a:ext cx="889000" cy="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126212</xdr:rowOff>
    </xdr:from>
    <xdr:to>
      <xdr:col>15</xdr:col>
      <xdr:colOff>50800</xdr:colOff>
      <xdr:row>99</xdr:row>
      <xdr:rowOff>25603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28312"/>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25603</xdr:rowOff>
    </xdr:from>
    <xdr:to>
      <xdr:col>10</xdr:col>
      <xdr:colOff>114300</xdr:colOff>
      <xdr:row>99</xdr:row>
      <xdr:rowOff>59004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9153"/>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38012</xdr:rowOff>
    </xdr:from>
    <xdr:to>
      <xdr:col>24</xdr:col>
      <xdr:colOff>114300</xdr:colOff>
      <xdr:row>98</xdr:row>
      <xdr:rowOff>139612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124389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5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48450</xdr:rowOff>
    </xdr:from>
    <xdr:to>
      <xdr:col>20</xdr:col>
      <xdr:colOff>38100</xdr:colOff>
      <xdr:row>98</xdr:row>
      <xdr:rowOff>150050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141177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75412</xdr:rowOff>
    </xdr:from>
    <xdr:to>
      <xdr:col>15</xdr:col>
      <xdr:colOff>101600</xdr:colOff>
      <xdr:row>99</xdr:row>
      <xdr:rowOff>5562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168139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146253</xdr:rowOff>
    </xdr:from>
    <xdr:to>
      <xdr:col>10</xdr:col>
      <xdr:colOff>165100</xdr:colOff>
      <xdr:row>99</xdr:row>
      <xdr:rowOff>76403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67530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8204</xdr:rowOff>
    </xdr:from>
    <xdr:to>
      <xdr:col>6</xdr:col>
      <xdr:colOff>38100</xdr:colOff>
      <xdr:row>99</xdr:row>
      <xdr:rowOff>109804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100931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130693</xdr:rowOff>
    </xdr:from>
    <xdr:to>
      <xdr:col>55</xdr:col>
      <xdr:colOff>0</xdr:colOff>
      <xdr:row>37</xdr:row>
      <xdr:rowOff>131580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74343"/>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124114</xdr:rowOff>
    </xdr:from>
    <xdr:to>
      <xdr:col>50</xdr:col>
      <xdr:colOff>114300</xdr:colOff>
      <xdr:row>37</xdr:row>
      <xdr:rowOff>130693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67764"/>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115633</xdr:rowOff>
    </xdr:from>
    <xdr:to>
      <xdr:col>45</xdr:col>
      <xdr:colOff>177800</xdr:colOff>
      <xdr:row>37</xdr:row>
      <xdr:rowOff>124114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59283"/>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115633</xdr:rowOff>
    </xdr:from>
    <xdr:to>
      <xdr:col>41</xdr:col>
      <xdr:colOff>50800</xdr:colOff>
      <xdr:row>37</xdr:row>
      <xdr:rowOff>120667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59283"/>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80780</xdr:rowOff>
    </xdr:from>
    <xdr:to>
      <xdr:col>55</xdr:col>
      <xdr:colOff>50800</xdr:colOff>
      <xdr:row>38</xdr:row>
      <xdr:rowOff>10930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40157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1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79893</xdr:rowOff>
    </xdr:from>
    <xdr:to>
      <xdr:col>50</xdr:col>
      <xdr:colOff>165100</xdr:colOff>
      <xdr:row>38</xdr:row>
      <xdr:rowOff>10043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26570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73314</xdr:rowOff>
    </xdr:from>
    <xdr:to>
      <xdr:col>46</xdr:col>
      <xdr:colOff>38100</xdr:colOff>
      <xdr:row>38</xdr:row>
      <xdr:rowOff>3464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19991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64833</xdr:rowOff>
    </xdr:from>
    <xdr:to>
      <xdr:col>41</xdr:col>
      <xdr:colOff>101600</xdr:colOff>
      <xdr:row>37</xdr:row>
      <xdr:rowOff>166433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69867</xdr:rowOff>
    </xdr:from>
    <xdr:to>
      <xdr:col>36</xdr:col>
      <xdr:colOff>165100</xdr:colOff>
      <xdr:row>38</xdr:row>
      <xdr:rowOff>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xdr:rowOff>
    </xdr:from>
    <xdr:to>
      <xdr:col>55</xdr:col>
      <xdr:colOff>0</xdr:colOff>
      <xdr:row>58</xdr:row>
      <xdr:rowOff>69566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45047"/>
          <a:ext cx="8382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23625</xdr:rowOff>
    </xdr:from>
    <xdr:to>
      <xdr:col>50</xdr:col>
      <xdr:colOff>114300</xdr:colOff>
      <xdr:row>58</xdr:row>
      <xdr:rowOff>69566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67725"/>
          <a:ext cx="889000" cy="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23625</xdr:rowOff>
    </xdr:from>
    <xdr:to>
      <xdr:col>45</xdr:col>
      <xdr:colOff>177800</xdr:colOff>
      <xdr:row>58</xdr:row>
      <xdr:rowOff>30604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67725"/>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55773</xdr:rowOff>
    </xdr:from>
    <xdr:to>
      <xdr:col>41</xdr:col>
      <xdr:colOff>50800</xdr:colOff>
      <xdr:row>58</xdr:row>
      <xdr:rowOff>30604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56973"/>
          <a:ext cx="889000" cy="3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20807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121597</xdr:rowOff>
    </xdr:from>
    <xdr:to>
      <xdr:col>55</xdr:col>
      <xdr:colOff>50800</xdr:colOff>
      <xdr:row>58</xdr:row>
      <xdr:rowOff>51747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36524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18766</xdr:rowOff>
    </xdr:from>
    <xdr:to>
      <xdr:col>50</xdr:col>
      <xdr:colOff>165100</xdr:colOff>
      <xdr:row>58</xdr:row>
      <xdr:rowOff>120366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111493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144275</xdr:rowOff>
    </xdr:from>
    <xdr:to>
      <xdr:col>46</xdr:col>
      <xdr:colOff>38100</xdr:colOff>
      <xdr:row>58</xdr:row>
      <xdr:rowOff>74425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151254</xdr:rowOff>
    </xdr:from>
    <xdr:to>
      <xdr:col>41</xdr:col>
      <xdr:colOff>101600</xdr:colOff>
      <xdr:row>58</xdr:row>
      <xdr:rowOff>81404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72531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1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4973</xdr:rowOff>
    </xdr:from>
    <xdr:to>
      <xdr:col>36</xdr:col>
      <xdr:colOff>165100</xdr:colOff>
      <xdr:row>56</xdr:row>
      <xdr:rowOff>106573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135750</xdr:rowOff>
    </xdr:from>
    <xdr:to>
      <xdr:col>55</xdr:col>
      <xdr:colOff>0</xdr:colOff>
      <xdr:row>79</xdr:row>
      <xdr:rowOff>16790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08850"/>
          <a:ext cx="8382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13246</xdr:rowOff>
    </xdr:from>
    <xdr:to>
      <xdr:col>50</xdr:col>
      <xdr:colOff>114300</xdr:colOff>
      <xdr:row>79</xdr:row>
      <xdr:rowOff>16790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5779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74727</xdr:rowOff>
    </xdr:from>
    <xdr:to>
      <xdr:col>45</xdr:col>
      <xdr:colOff>177800</xdr:colOff>
      <xdr:row>79</xdr:row>
      <xdr:rowOff>13246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47827"/>
          <a:ext cx="889000" cy="1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169520</xdr:rowOff>
    </xdr:from>
    <xdr:to>
      <xdr:col>41</xdr:col>
      <xdr:colOff>50800</xdr:colOff>
      <xdr:row>78</xdr:row>
      <xdr:rowOff>74727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028270"/>
          <a:ext cx="889000" cy="4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159275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84950</xdr:rowOff>
    </xdr:from>
    <xdr:to>
      <xdr:col>55</xdr:col>
      <xdr:colOff>50800</xdr:colOff>
      <xdr:row>79</xdr:row>
      <xdr:rowOff>15100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7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137440</xdr:rowOff>
    </xdr:from>
    <xdr:to>
      <xdr:col>50</xdr:col>
      <xdr:colOff>165100</xdr:colOff>
      <xdr:row>79</xdr:row>
      <xdr:rowOff>67590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58717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133896</xdr:rowOff>
    </xdr:from>
    <xdr:to>
      <xdr:col>46</xdr:col>
      <xdr:colOff>38100</xdr:colOff>
      <xdr:row>79</xdr:row>
      <xdr:rowOff>64046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55173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23927</xdr:rowOff>
    </xdr:from>
    <xdr:to>
      <xdr:col>41</xdr:col>
      <xdr:colOff>101600</xdr:colOff>
      <xdr:row>78</xdr:row>
      <xdr:rowOff>125527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116654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118720</xdr:rowOff>
    </xdr:from>
    <xdr:to>
      <xdr:col>36</xdr:col>
      <xdr:colOff>165100</xdr:colOff>
      <xdr:row>76</xdr:row>
      <xdr:rowOff>48870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9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65397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7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49366</xdr:rowOff>
    </xdr:from>
    <xdr:to>
      <xdr:col>55</xdr:col>
      <xdr:colOff>0</xdr:colOff>
      <xdr:row>98</xdr:row>
      <xdr:rowOff>75006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51466"/>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166309</xdr:rowOff>
    </xdr:from>
    <xdr:to>
      <xdr:col>50</xdr:col>
      <xdr:colOff>114300</xdr:colOff>
      <xdr:row>98</xdr:row>
      <xdr:rowOff>75006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96959"/>
          <a:ext cx="889000" cy="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166309</xdr:rowOff>
    </xdr:from>
    <xdr:to>
      <xdr:col>45</xdr:col>
      <xdr:colOff>177800</xdr:colOff>
      <xdr:row>98</xdr:row>
      <xdr:rowOff>56316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96959"/>
          <a:ext cx="889000" cy="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18853</xdr:rowOff>
    </xdr:from>
    <xdr:to>
      <xdr:col>41</xdr:col>
      <xdr:colOff>50800</xdr:colOff>
      <xdr:row>98</xdr:row>
      <xdr:rowOff>56316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20953"/>
          <a:ext cx="889000" cy="3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170016</xdr:rowOff>
    </xdr:from>
    <xdr:to>
      <xdr:col>55</xdr:col>
      <xdr:colOff>50800</xdr:colOff>
      <xdr:row>98</xdr:row>
      <xdr:rowOff>100166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84943</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24206</xdr:rowOff>
    </xdr:from>
    <xdr:to>
      <xdr:col>50</xdr:col>
      <xdr:colOff>165100</xdr:colOff>
      <xdr:row>98</xdr:row>
      <xdr:rowOff>125806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116933</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1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115509</xdr:rowOff>
    </xdr:from>
    <xdr:to>
      <xdr:col>46</xdr:col>
      <xdr:colOff>38100</xdr:colOff>
      <xdr:row>98</xdr:row>
      <xdr:rowOff>45659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36786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5516</xdr:rowOff>
    </xdr:from>
    <xdr:to>
      <xdr:col>41</xdr:col>
      <xdr:colOff>101600</xdr:colOff>
      <xdr:row>98</xdr:row>
      <xdr:rowOff>107116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98243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0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139503</xdr:rowOff>
    </xdr:from>
    <xdr:to>
      <xdr:col>36</xdr:col>
      <xdr:colOff>165100</xdr:colOff>
      <xdr:row>98</xdr:row>
      <xdr:rowOff>69653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122174</xdr:rowOff>
    </xdr:from>
    <xdr:to>
      <xdr:col>85</xdr:col>
      <xdr:colOff>127000</xdr:colOff>
      <xdr:row>74</xdr:row>
      <xdr:rowOff>160807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809474"/>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160807</xdr:rowOff>
    </xdr:from>
    <xdr:to>
      <xdr:col>81</xdr:col>
      <xdr:colOff>50800</xdr:colOff>
      <xdr:row>75</xdr:row>
      <xdr:rowOff>31762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848107"/>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31762</xdr:rowOff>
    </xdr:from>
    <xdr:to>
      <xdr:col>76</xdr:col>
      <xdr:colOff>114300</xdr:colOff>
      <xdr:row>75</xdr:row>
      <xdr:rowOff>91656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89051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35134</xdr:rowOff>
    </xdr:from>
    <xdr:to>
      <xdr:col>71</xdr:col>
      <xdr:colOff>177800</xdr:colOff>
      <xdr:row>75</xdr:row>
      <xdr:rowOff>91656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93884"/>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71374</xdr:rowOff>
    </xdr:from>
    <xdr:to>
      <xdr:col>85</xdr:col>
      <xdr:colOff>177800</xdr:colOff>
      <xdr:row>75</xdr:row>
      <xdr:rowOff>1524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94251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110007</xdr:rowOff>
    </xdr:from>
    <xdr:to>
      <xdr:col>81</xdr:col>
      <xdr:colOff>101600</xdr:colOff>
      <xdr:row>75</xdr:row>
      <xdr:rowOff>40157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9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56684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5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152412</xdr:rowOff>
    </xdr:from>
    <xdr:to>
      <xdr:col>76</xdr:col>
      <xdr:colOff>165100</xdr:colOff>
      <xdr:row>75</xdr:row>
      <xdr:rowOff>82562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99089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40856</xdr:rowOff>
    </xdr:from>
    <xdr:to>
      <xdr:col>72</xdr:col>
      <xdr:colOff>38100</xdr:colOff>
      <xdr:row>75</xdr:row>
      <xdr:rowOff>142456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158983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155784</xdr:rowOff>
    </xdr:from>
    <xdr:to>
      <xdr:col>67</xdr:col>
      <xdr:colOff>101600</xdr:colOff>
      <xdr:row>75</xdr:row>
      <xdr:rowOff>85934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77061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126318</xdr:rowOff>
    </xdr:from>
    <xdr:to>
      <xdr:col>85</xdr:col>
      <xdr:colOff>127000</xdr:colOff>
      <xdr:row>98</xdr:row>
      <xdr:rowOff>131888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28418"/>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118236</xdr:rowOff>
    </xdr:from>
    <xdr:to>
      <xdr:col>81</xdr:col>
      <xdr:colOff>50800</xdr:colOff>
      <xdr:row>98</xdr:row>
      <xdr:rowOff>126318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20336"/>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112771</xdr:rowOff>
    </xdr:from>
    <xdr:to>
      <xdr:col>76</xdr:col>
      <xdr:colOff>114300</xdr:colOff>
      <xdr:row>98</xdr:row>
      <xdr:rowOff>118236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14871"/>
          <a:ext cx="8890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112771</xdr:rowOff>
    </xdr:from>
    <xdr:to>
      <xdr:col>71</xdr:col>
      <xdr:colOff>177800</xdr:colOff>
      <xdr:row>98</xdr:row>
      <xdr:rowOff>122189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1487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81088</xdr:rowOff>
    </xdr:from>
    <xdr:to>
      <xdr:col>85</xdr:col>
      <xdr:colOff>177800</xdr:colOff>
      <xdr:row>99</xdr:row>
      <xdr:rowOff>11238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75518</xdr:rowOff>
    </xdr:from>
    <xdr:to>
      <xdr:col>81</xdr:col>
      <xdr:colOff>101600</xdr:colOff>
      <xdr:row>99</xdr:row>
      <xdr:rowOff>5668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168245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7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67436</xdr:rowOff>
    </xdr:from>
    <xdr:to>
      <xdr:col>76</xdr:col>
      <xdr:colOff>165100</xdr:colOff>
      <xdr:row>98</xdr:row>
      <xdr:rowOff>169036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160163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6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61971</xdr:rowOff>
    </xdr:from>
    <xdr:to>
      <xdr:col>72</xdr:col>
      <xdr:colOff>38100</xdr:colOff>
      <xdr:row>98</xdr:row>
      <xdr:rowOff>163571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8648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71389</xdr:rowOff>
    </xdr:from>
    <xdr:to>
      <xdr:col>67</xdr:col>
      <xdr:colOff>101600</xdr:colOff>
      <xdr:row>99</xdr:row>
      <xdr:rowOff>1539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164116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6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80035</xdr:rowOff>
    </xdr:from>
    <xdr:to>
      <xdr:col>116</xdr:col>
      <xdr:colOff>63500</xdr:colOff>
      <xdr:row>59</xdr:row>
      <xdr:rowOff>80232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95585"/>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79904</xdr:rowOff>
    </xdr:from>
    <xdr:to>
      <xdr:col>111</xdr:col>
      <xdr:colOff>177800</xdr:colOff>
      <xdr:row>59</xdr:row>
      <xdr:rowOff>80035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9545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79904</xdr:rowOff>
    </xdr:from>
    <xdr:to>
      <xdr:col>107</xdr:col>
      <xdr:colOff>50800</xdr:colOff>
      <xdr:row>59</xdr:row>
      <xdr:rowOff>80460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95454"/>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80133</xdr:rowOff>
    </xdr:from>
    <xdr:to>
      <xdr:col>102</xdr:col>
      <xdr:colOff>114300</xdr:colOff>
      <xdr:row>59</xdr:row>
      <xdr:rowOff>80460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9568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29432</xdr:rowOff>
    </xdr:from>
    <xdr:to>
      <xdr:col>116</xdr:col>
      <xdr:colOff>114300</xdr:colOff>
      <xdr:row>59</xdr:row>
      <xdr:rowOff>131032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115809</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5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29235</xdr:rowOff>
    </xdr:from>
    <xdr:to>
      <xdr:col>112</xdr:col>
      <xdr:colOff>38100</xdr:colOff>
      <xdr:row>59</xdr:row>
      <xdr:rowOff>130835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121962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3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29104</xdr:rowOff>
    </xdr:from>
    <xdr:to>
      <xdr:col>107</xdr:col>
      <xdr:colOff>101600</xdr:colOff>
      <xdr:row>59</xdr:row>
      <xdr:rowOff>130704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121831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3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29660</xdr:rowOff>
    </xdr:from>
    <xdr:to>
      <xdr:col>102</xdr:col>
      <xdr:colOff>165100</xdr:colOff>
      <xdr:row>59</xdr:row>
      <xdr:rowOff>131260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122387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3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29333</xdr:rowOff>
    </xdr:from>
    <xdr:to>
      <xdr:col>98</xdr:col>
      <xdr:colOff>38100</xdr:colOff>
      <xdr:row>59</xdr:row>
      <xdr:rowOff>130933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122060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37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57274</xdr:rowOff>
    </xdr:from>
    <xdr:to>
      <xdr:col>116</xdr:col>
      <xdr:colOff>63500</xdr:colOff>
      <xdr:row>76</xdr:row>
      <xdr:rowOff>114979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87474"/>
          <a:ext cx="8382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114979</xdr:rowOff>
    </xdr:from>
    <xdr:to>
      <xdr:col>111</xdr:col>
      <xdr:colOff>177800</xdr:colOff>
      <xdr:row>76</xdr:row>
      <xdr:rowOff>168570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5179"/>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87384</xdr:rowOff>
    </xdr:from>
    <xdr:to>
      <xdr:col>107</xdr:col>
      <xdr:colOff>50800</xdr:colOff>
      <xdr:row>76</xdr:row>
      <xdr:rowOff>168570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17584"/>
          <a:ext cx="889000" cy="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87384</xdr:rowOff>
    </xdr:from>
    <xdr:to>
      <xdr:col>102</xdr:col>
      <xdr:colOff>114300</xdr:colOff>
      <xdr:row>77</xdr:row>
      <xdr:rowOff>23898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17584"/>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6474</xdr:rowOff>
    </xdr:from>
    <xdr:to>
      <xdr:col>116</xdr:col>
      <xdr:colOff>114300</xdr:colOff>
      <xdr:row>76</xdr:row>
      <xdr:rowOff>108074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156351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64179</xdr:rowOff>
    </xdr:from>
    <xdr:to>
      <xdr:col>112</xdr:col>
      <xdr:colOff>38100</xdr:colOff>
      <xdr:row>76</xdr:row>
      <xdr:rowOff>165779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156906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117770</xdr:rowOff>
    </xdr:from>
    <xdr:to>
      <xdr:col>107</xdr:col>
      <xdr:colOff>101600</xdr:colOff>
      <xdr:row>77</xdr:row>
      <xdr:rowOff>47920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39047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36584</xdr:rowOff>
    </xdr:from>
    <xdr:to>
      <xdr:col>102</xdr:col>
      <xdr:colOff>165100</xdr:colOff>
      <xdr:row>76</xdr:row>
      <xdr:rowOff>138184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129311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144548</xdr:rowOff>
    </xdr:from>
    <xdr:to>
      <xdr:col>98</xdr:col>
      <xdr:colOff>38100</xdr:colOff>
      <xdr:row>77</xdr:row>
      <xdr:rowOff>74698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65825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４０，９２０円となっており、類似団体と比較して一人当たりのコストが高い状況となっている。これは、合併以来の積極的な事業展開を行ったことによる元利償還金の増加によるものであり、前年度と比較すると５．０％の増となっている。扶助費は年々増加しており、今後も施設型給付費負担金の増加などが見込まれる。普通建設事業費は各平均値よりコストが低いものの増加傾向にある。特に更新整備は今後増加し続けることが予想されるが、老朽化した公共施設については、公共施設等総合管理計画に基づき更新時期の見直しを行い、平準化し、普通建設事業費を抑えていくことが今後の課題となる。</a:t>
          </a:r>
        </a:p>
        <a:p>
          <a:r>
            <a:rPr kumimoji="1" lang="ja-JP" altLang="en-US" sz="1300">
              <a:latin typeface="ＭＳ Ｐゴシック" panose="020B0600070205080204" pitchFamily="50" charset="-128"/>
              <a:ea typeface="ＭＳ Ｐゴシック" panose="020B0600070205080204" pitchFamily="50" charset="-128"/>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137414</xdr:rowOff>
    </xdr:from>
    <xdr:to>
      <xdr:col>24</xdr:col>
      <xdr:colOff>63500</xdr:colOff>
      <xdr:row>37</xdr:row>
      <xdr:rowOff>7874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9614"/>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137414</xdr:rowOff>
    </xdr:from>
    <xdr:to>
      <xdr:col>19</xdr:col>
      <xdr:colOff>177800</xdr:colOff>
      <xdr:row>36</xdr:row>
      <xdr:rowOff>161798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961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51308</xdr:rowOff>
    </xdr:from>
    <xdr:to>
      <xdr:col>15</xdr:col>
      <xdr:colOff>50800</xdr:colOff>
      <xdr:row>36</xdr:row>
      <xdr:rowOff>161798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3508"/>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51308</xdr:rowOff>
    </xdr:from>
    <xdr:to>
      <xdr:col>10</xdr:col>
      <xdr:colOff>114300</xdr:colOff>
      <xdr:row>36</xdr:row>
      <xdr:rowOff>146558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350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128524</xdr:rowOff>
    </xdr:from>
    <xdr:to>
      <xdr:col>24</xdr:col>
      <xdr:colOff>114300</xdr:colOff>
      <xdr:row>37</xdr:row>
      <xdr:rowOff>58674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106951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86614</xdr:rowOff>
    </xdr:from>
    <xdr:to>
      <xdr:col>20</xdr:col>
      <xdr:colOff>38100</xdr:colOff>
      <xdr:row>37</xdr:row>
      <xdr:rowOff>16764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110998</xdr:rowOff>
    </xdr:from>
    <xdr:to>
      <xdr:col>15</xdr:col>
      <xdr:colOff>101600</xdr:colOff>
      <xdr:row>37</xdr:row>
      <xdr:rowOff>41148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32275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xdr:rowOff>
    </xdr:from>
    <xdr:to>
      <xdr:col>10</xdr:col>
      <xdr:colOff>165100</xdr:colOff>
      <xdr:row>36</xdr:row>
      <xdr:rowOff>102108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93235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95758</xdr:rowOff>
    </xdr:from>
    <xdr:to>
      <xdr:col>6</xdr:col>
      <xdr:colOff>38100</xdr:colOff>
      <xdr:row>37</xdr:row>
      <xdr:rowOff>25908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157776</xdr:rowOff>
    </xdr:from>
    <xdr:to>
      <xdr:col>24</xdr:col>
      <xdr:colOff>63500</xdr:colOff>
      <xdr:row>58</xdr:row>
      <xdr:rowOff>158026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101876"/>
          <a:ext cx="8382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136772</xdr:rowOff>
    </xdr:from>
    <xdr:to>
      <xdr:col>19</xdr:col>
      <xdr:colOff>177800</xdr:colOff>
      <xdr:row>58</xdr:row>
      <xdr:rowOff>158026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80872"/>
          <a:ext cx="889000" cy="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136151</xdr:rowOff>
    </xdr:from>
    <xdr:to>
      <xdr:col>15</xdr:col>
      <xdr:colOff>50800</xdr:colOff>
      <xdr:row>58</xdr:row>
      <xdr:rowOff>136772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8025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115720</xdr:rowOff>
    </xdr:from>
    <xdr:to>
      <xdr:col>10</xdr:col>
      <xdr:colOff>114300</xdr:colOff>
      <xdr:row>58</xdr:row>
      <xdr:rowOff>136151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9820"/>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106976</xdr:rowOff>
    </xdr:from>
    <xdr:to>
      <xdr:col>24</xdr:col>
      <xdr:colOff>114300</xdr:colOff>
      <xdr:row>59</xdr:row>
      <xdr:rowOff>37126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107226</xdr:rowOff>
    </xdr:from>
    <xdr:to>
      <xdr:col>20</xdr:col>
      <xdr:colOff>38100</xdr:colOff>
      <xdr:row>59</xdr:row>
      <xdr:rowOff>37376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28503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85972</xdr:rowOff>
    </xdr:from>
    <xdr:to>
      <xdr:col>15</xdr:col>
      <xdr:colOff>101600</xdr:colOff>
      <xdr:row>59</xdr:row>
      <xdr:rowOff>16122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85351</xdr:rowOff>
    </xdr:from>
    <xdr:to>
      <xdr:col>10</xdr:col>
      <xdr:colOff>165100</xdr:colOff>
      <xdr:row>59</xdr:row>
      <xdr:rowOff>15501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64920</xdr:rowOff>
    </xdr:from>
    <xdr:to>
      <xdr:col>6</xdr:col>
      <xdr:colOff>38100</xdr:colOff>
      <xdr:row>58</xdr:row>
      <xdr:rowOff>166520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11597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156387</xdr:rowOff>
    </xdr:from>
    <xdr:to>
      <xdr:col>24</xdr:col>
      <xdr:colOff>63500</xdr:colOff>
      <xdr:row>78</xdr:row>
      <xdr:rowOff>22276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58037"/>
          <a:ext cx="8382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22276</xdr:rowOff>
    </xdr:from>
    <xdr:to>
      <xdr:col>19</xdr:col>
      <xdr:colOff>177800</xdr:colOff>
      <xdr:row>78</xdr:row>
      <xdr:rowOff>37134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95376"/>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37134</xdr:rowOff>
    </xdr:from>
    <xdr:to>
      <xdr:col>15</xdr:col>
      <xdr:colOff>50800</xdr:colOff>
      <xdr:row>78</xdr:row>
      <xdr:rowOff>69858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0234"/>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69858</xdr:rowOff>
    </xdr:from>
    <xdr:to>
      <xdr:col>10</xdr:col>
      <xdr:colOff>114300</xdr:colOff>
      <xdr:row>78</xdr:row>
      <xdr:rowOff>152262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2958"/>
          <a:ext cx="889000" cy="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105587</xdr:rowOff>
    </xdr:from>
    <xdr:to>
      <xdr:col>24</xdr:col>
      <xdr:colOff>114300</xdr:colOff>
      <xdr:row>78</xdr:row>
      <xdr:rowOff>35737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20514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142926</xdr:rowOff>
    </xdr:from>
    <xdr:to>
      <xdr:col>20</xdr:col>
      <xdr:colOff>38100</xdr:colOff>
      <xdr:row>78</xdr:row>
      <xdr:rowOff>73076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64203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157784</xdr:rowOff>
    </xdr:from>
    <xdr:to>
      <xdr:col>15</xdr:col>
      <xdr:colOff>101600</xdr:colOff>
      <xdr:row>78</xdr:row>
      <xdr:rowOff>87934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79061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19058</xdr:rowOff>
    </xdr:from>
    <xdr:to>
      <xdr:col>10</xdr:col>
      <xdr:colOff>165100</xdr:colOff>
      <xdr:row>78</xdr:row>
      <xdr:rowOff>120658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111785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101462</xdr:rowOff>
    </xdr:from>
    <xdr:to>
      <xdr:col>6</xdr:col>
      <xdr:colOff>38100</xdr:colOff>
      <xdr:row>79</xdr:row>
      <xdr:rowOff>31612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22739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72441</xdr:rowOff>
    </xdr:from>
    <xdr:to>
      <xdr:col>24</xdr:col>
      <xdr:colOff>63500</xdr:colOff>
      <xdr:row>97</xdr:row>
      <xdr:rowOff>99327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03091"/>
          <a:ext cx="8382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72441</xdr:rowOff>
    </xdr:from>
    <xdr:to>
      <xdr:col>19</xdr:col>
      <xdr:colOff>177800</xdr:colOff>
      <xdr:row>97</xdr:row>
      <xdr:rowOff>91439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03091"/>
          <a:ext cx="8890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69825</xdr:rowOff>
    </xdr:from>
    <xdr:to>
      <xdr:col>15</xdr:col>
      <xdr:colOff>50800</xdr:colOff>
      <xdr:row>97</xdr:row>
      <xdr:rowOff>91439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00475"/>
          <a:ext cx="889000" cy="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69825</xdr:rowOff>
    </xdr:from>
    <xdr:to>
      <xdr:col>10</xdr:col>
      <xdr:colOff>114300</xdr:colOff>
      <xdr:row>97</xdr:row>
      <xdr:rowOff>129400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0475"/>
          <a:ext cx="889000" cy="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48527</xdr:rowOff>
    </xdr:from>
    <xdr:to>
      <xdr:col>24</xdr:col>
      <xdr:colOff>114300</xdr:colOff>
      <xdr:row>97</xdr:row>
      <xdr:rowOff>150127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134904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21641</xdr:rowOff>
    </xdr:from>
    <xdr:to>
      <xdr:col>20</xdr:col>
      <xdr:colOff>38100</xdr:colOff>
      <xdr:row>97</xdr:row>
      <xdr:rowOff>123241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114368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40639</xdr:rowOff>
    </xdr:from>
    <xdr:to>
      <xdr:col>15</xdr:col>
      <xdr:colOff>101600</xdr:colOff>
      <xdr:row>97</xdr:row>
      <xdr:rowOff>142239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133366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19025</xdr:rowOff>
    </xdr:from>
    <xdr:to>
      <xdr:col>10</xdr:col>
      <xdr:colOff>165100</xdr:colOff>
      <xdr:row>97</xdr:row>
      <xdr:rowOff>120625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111752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78600</xdr:rowOff>
    </xdr:from>
    <xdr:to>
      <xdr:col>6</xdr:col>
      <xdr:colOff>38100</xdr:colOff>
      <xdr:row>98</xdr:row>
      <xdr:rowOff>8750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171327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12598</xdr:rowOff>
    </xdr:from>
    <xdr:to>
      <xdr:col>55</xdr:col>
      <xdr:colOff>0</xdr:colOff>
      <xdr:row>36</xdr:row>
      <xdr:rowOff>21285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18479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30294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2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21285</xdr:rowOff>
    </xdr:from>
    <xdr:to>
      <xdr:col>50</xdr:col>
      <xdr:colOff>114300</xdr:colOff>
      <xdr:row>36</xdr:row>
      <xdr:rowOff>29058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9348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89273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168046</xdr:rowOff>
    </xdr:from>
    <xdr:to>
      <xdr:col>45</xdr:col>
      <xdr:colOff>177800</xdr:colOff>
      <xdr:row>36</xdr:row>
      <xdr:rowOff>29058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68796"/>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111675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162103</xdr:rowOff>
    </xdr:from>
    <xdr:to>
      <xdr:col>41</xdr:col>
      <xdr:colOff>50800</xdr:colOff>
      <xdr:row>35</xdr:row>
      <xdr:rowOff>168046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6285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80129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133248</xdr:rowOff>
    </xdr:from>
    <xdr:to>
      <xdr:col>55</xdr:col>
      <xdr:colOff>50800</xdr:colOff>
      <xdr:row>36</xdr:row>
      <xdr:rowOff>63398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156125</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141935</xdr:rowOff>
    </xdr:from>
    <xdr:to>
      <xdr:col>50</xdr:col>
      <xdr:colOff>165100</xdr:colOff>
      <xdr:row>36</xdr:row>
      <xdr:rowOff>72085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88612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149708</xdr:rowOff>
    </xdr:from>
    <xdr:to>
      <xdr:col>46</xdr:col>
      <xdr:colOff>38100</xdr:colOff>
      <xdr:row>36</xdr:row>
      <xdr:rowOff>79858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96385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92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117246</xdr:rowOff>
    </xdr:from>
    <xdr:to>
      <xdr:col>41</xdr:col>
      <xdr:colOff>101600</xdr:colOff>
      <xdr:row>36</xdr:row>
      <xdr:rowOff>47396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63923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111303</xdr:rowOff>
    </xdr:from>
    <xdr:to>
      <xdr:col>36</xdr:col>
      <xdr:colOff>165100</xdr:colOff>
      <xdr:row>36</xdr:row>
      <xdr:rowOff>41453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32580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137871</xdr:rowOff>
    </xdr:from>
    <xdr:to>
      <xdr:col>55</xdr:col>
      <xdr:colOff>0</xdr:colOff>
      <xdr:row>57</xdr:row>
      <xdr:rowOff>167818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10521"/>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167818</xdr:rowOff>
    </xdr:from>
    <xdr:to>
      <xdr:col>50</xdr:col>
      <xdr:colOff>114300</xdr:colOff>
      <xdr:row>58</xdr:row>
      <xdr:rowOff>11272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0468"/>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131882</xdr:rowOff>
    </xdr:from>
    <xdr:to>
      <xdr:col>45</xdr:col>
      <xdr:colOff>177800</xdr:colOff>
      <xdr:row>58</xdr:row>
      <xdr:rowOff>11272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0453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116383</xdr:rowOff>
    </xdr:from>
    <xdr:to>
      <xdr:col>41</xdr:col>
      <xdr:colOff>50800</xdr:colOff>
      <xdr:row>57</xdr:row>
      <xdr:rowOff>131882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9033"/>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87071</xdr:rowOff>
    </xdr:from>
    <xdr:to>
      <xdr:col>55</xdr:col>
      <xdr:colOff>50800</xdr:colOff>
      <xdr:row>58</xdr:row>
      <xdr:rowOff>17221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65498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117018</xdr:rowOff>
    </xdr:from>
    <xdr:to>
      <xdr:col>50</xdr:col>
      <xdr:colOff>165100</xdr:colOff>
      <xdr:row>58</xdr:row>
      <xdr:rowOff>47168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38295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131922</xdr:rowOff>
    </xdr:from>
    <xdr:to>
      <xdr:col>46</xdr:col>
      <xdr:colOff>38100</xdr:colOff>
      <xdr:row>58</xdr:row>
      <xdr:rowOff>62072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53199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9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81082</xdr:rowOff>
    </xdr:from>
    <xdr:to>
      <xdr:col>41</xdr:col>
      <xdr:colOff>101600</xdr:colOff>
      <xdr:row>58</xdr:row>
      <xdr:rowOff>11232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27759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62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65583</xdr:rowOff>
    </xdr:from>
    <xdr:to>
      <xdr:col>36</xdr:col>
      <xdr:colOff>165100</xdr:colOff>
      <xdr:row>57</xdr:row>
      <xdr:rowOff>167183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158310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169125</xdr:rowOff>
    </xdr:from>
    <xdr:to>
      <xdr:col>55</xdr:col>
      <xdr:colOff>0</xdr:colOff>
      <xdr:row>78</xdr:row>
      <xdr:rowOff>170300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42225"/>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161939</xdr:rowOff>
    </xdr:from>
    <xdr:to>
      <xdr:col>50</xdr:col>
      <xdr:colOff>114300</xdr:colOff>
      <xdr:row>78</xdr:row>
      <xdr:rowOff>170300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35039"/>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73047</xdr:rowOff>
    </xdr:from>
    <xdr:to>
      <xdr:col>45</xdr:col>
      <xdr:colOff>177800</xdr:colOff>
      <xdr:row>78</xdr:row>
      <xdr:rowOff>161939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46147"/>
          <a:ext cx="889000" cy="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73047</xdr:rowOff>
    </xdr:from>
    <xdr:to>
      <xdr:col>41</xdr:col>
      <xdr:colOff>50800</xdr:colOff>
      <xdr:row>78</xdr:row>
      <xdr:rowOff>168177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46147"/>
          <a:ext cx="889000" cy="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118325</xdr:rowOff>
    </xdr:from>
    <xdr:to>
      <xdr:col>55</xdr:col>
      <xdr:colOff>50800</xdr:colOff>
      <xdr:row>79</xdr:row>
      <xdr:rowOff>48475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33252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0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119500</xdr:rowOff>
    </xdr:from>
    <xdr:to>
      <xdr:col>50</xdr:col>
      <xdr:colOff>165100</xdr:colOff>
      <xdr:row>79</xdr:row>
      <xdr:rowOff>49650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40777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111139</xdr:rowOff>
    </xdr:from>
    <xdr:to>
      <xdr:col>46</xdr:col>
      <xdr:colOff>38100</xdr:colOff>
      <xdr:row>79</xdr:row>
      <xdr:rowOff>41289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32416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22247</xdr:rowOff>
    </xdr:from>
    <xdr:to>
      <xdr:col>41</xdr:col>
      <xdr:colOff>101600</xdr:colOff>
      <xdr:row>78</xdr:row>
      <xdr:rowOff>123847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114974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8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117377</xdr:rowOff>
    </xdr:from>
    <xdr:to>
      <xdr:col>36</xdr:col>
      <xdr:colOff>165100</xdr:colOff>
      <xdr:row>79</xdr:row>
      <xdr:rowOff>47527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38654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8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4945</xdr:rowOff>
    </xdr:from>
    <xdr:to>
      <xdr:col>55</xdr:col>
      <xdr:colOff>0</xdr:colOff>
      <xdr:row>97</xdr:row>
      <xdr:rowOff>40270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35595"/>
          <a:ext cx="8382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40270</xdr:rowOff>
    </xdr:from>
    <xdr:to>
      <xdr:col>50</xdr:col>
      <xdr:colOff>114300</xdr:colOff>
      <xdr:row>97</xdr:row>
      <xdr:rowOff>73428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70920"/>
          <a:ext cx="889000" cy="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73428</xdr:rowOff>
    </xdr:from>
    <xdr:to>
      <xdr:col>45</xdr:col>
      <xdr:colOff>177800</xdr:colOff>
      <xdr:row>97</xdr:row>
      <xdr:rowOff>99380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04078"/>
          <a:ext cx="8890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150378</xdr:rowOff>
    </xdr:from>
    <xdr:to>
      <xdr:col>41</xdr:col>
      <xdr:colOff>50800</xdr:colOff>
      <xdr:row>97</xdr:row>
      <xdr:rowOff>99380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09578"/>
          <a:ext cx="889000" cy="1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125595</xdr:rowOff>
    </xdr:from>
    <xdr:to>
      <xdr:col>55</xdr:col>
      <xdr:colOff>50800</xdr:colOff>
      <xdr:row>97</xdr:row>
      <xdr:rowOff>55745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148472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3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160920</xdr:rowOff>
    </xdr:from>
    <xdr:to>
      <xdr:col>50</xdr:col>
      <xdr:colOff>165100</xdr:colOff>
      <xdr:row>97</xdr:row>
      <xdr:rowOff>91070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107597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9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22628</xdr:rowOff>
    </xdr:from>
    <xdr:to>
      <xdr:col>46</xdr:col>
      <xdr:colOff>38100</xdr:colOff>
      <xdr:row>97</xdr:row>
      <xdr:rowOff>124228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115355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48580</xdr:rowOff>
    </xdr:from>
    <xdr:to>
      <xdr:col>41</xdr:col>
      <xdr:colOff>101600</xdr:colOff>
      <xdr:row>97</xdr:row>
      <xdr:rowOff>150180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141307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99578</xdr:rowOff>
    </xdr:from>
    <xdr:to>
      <xdr:col>36</xdr:col>
      <xdr:colOff>165100</xdr:colOff>
      <xdr:row>97</xdr:row>
      <xdr:rowOff>29728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46255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96520</xdr:rowOff>
    </xdr:from>
    <xdr:to>
      <xdr:col>85</xdr:col>
      <xdr:colOff>127000</xdr:colOff>
      <xdr:row>34</xdr:row>
      <xdr:rowOff>171196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92582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96520</xdr:rowOff>
    </xdr:from>
    <xdr:to>
      <xdr:col>81</xdr:col>
      <xdr:colOff>50800</xdr:colOff>
      <xdr:row>34</xdr:row>
      <xdr:rowOff>116713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2582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107569</xdr:rowOff>
    </xdr:from>
    <xdr:to>
      <xdr:col>76</xdr:col>
      <xdr:colOff>114300</xdr:colOff>
      <xdr:row>34</xdr:row>
      <xdr:rowOff>116713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9368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93599</xdr:rowOff>
    </xdr:from>
    <xdr:to>
      <xdr:col>71</xdr:col>
      <xdr:colOff>177800</xdr:colOff>
      <xdr:row>34</xdr:row>
      <xdr:rowOff>107569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922899"/>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120396</xdr:rowOff>
    </xdr:from>
    <xdr:to>
      <xdr:col>85</xdr:col>
      <xdr:colOff>177800</xdr:colOff>
      <xdr:row>35</xdr:row>
      <xdr:rowOff>50546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143273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45720</xdr:rowOff>
    </xdr:from>
    <xdr:to>
      <xdr:col>81</xdr:col>
      <xdr:colOff>101600</xdr:colOff>
      <xdr:row>34</xdr:row>
      <xdr:rowOff>147320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163847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5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65913</xdr:rowOff>
    </xdr:from>
    <xdr:to>
      <xdr:col>76</xdr:col>
      <xdr:colOff>165100</xdr:colOff>
      <xdr:row>34</xdr:row>
      <xdr:rowOff>167513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12590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7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56769</xdr:rowOff>
    </xdr:from>
    <xdr:to>
      <xdr:col>72</xdr:col>
      <xdr:colOff>38100</xdr:colOff>
      <xdr:row>34</xdr:row>
      <xdr:rowOff>158369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149496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42799</xdr:rowOff>
    </xdr:from>
    <xdr:to>
      <xdr:col>67</xdr:col>
      <xdr:colOff>101600</xdr:colOff>
      <xdr:row>34</xdr:row>
      <xdr:rowOff>144399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160926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6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171438</xdr:rowOff>
    </xdr:from>
    <xdr:to>
      <xdr:col>85</xdr:col>
      <xdr:colOff>127000</xdr:colOff>
      <xdr:row>58</xdr:row>
      <xdr:rowOff>49175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44088"/>
          <a:ext cx="8382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11761</xdr:rowOff>
    </xdr:from>
    <xdr:to>
      <xdr:col>81</xdr:col>
      <xdr:colOff>50800</xdr:colOff>
      <xdr:row>58</xdr:row>
      <xdr:rowOff>49175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55861"/>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139167</xdr:rowOff>
    </xdr:from>
    <xdr:to>
      <xdr:col>76</xdr:col>
      <xdr:colOff>114300</xdr:colOff>
      <xdr:row>58</xdr:row>
      <xdr:rowOff>11761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1181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99447</xdr:rowOff>
    </xdr:from>
    <xdr:to>
      <xdr:col>71</xdr:col>
      <xdr:colOff>177800</xdr:colOff>
      <xdr:row>57</xdr:row>
      <xdr:rowOff>139167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29197"/>
          <a:ext cx="889000" cy="3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120638</xdr:rowOff>
    </xdr:from>
    <xdr:to>
      <xdr:col>85</xdr:col>
      <xdr:colOff>177800</xdr:colOff>
      <xdr:row>58</xdr:row>
      <xdr:rowOff>50788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99065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169825</xdr:rowOff>
    </xdr:from>
    <xdr:to>
      <xdr:col>81</xdr:col>
      <xdr:colOff>101600</xdr:colOff>
      <xdr:row>58</xdr:row>
      <xdr:rowOff>99975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132411</xdr:rowOff>
    </xdr:from>
    <xdr:to>
      <xdr:col>76</xdr:col>
      <xdr:colOff>165100</xdr:colOff>
      <xdr:row>58</xdr:row>
      <xdr:rowOff>62561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53688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88367</xdr:rowOff>
    </xdr:from>
    <xdr:to>
      <xdr:col>72</xdr:col>
      <xdr:colOff>38100</xdr:colOff>
      <xdr:row>58</xdr:row>
      <xdr:rowOff>18517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48647</xdr:rowOff>
    </xdr:from>
    <xdr:to>
      <xdr:col>67</xdr:col>
      <xdr:colOff>101600</xdr:colOff>
      <xdr:row>55</xdr:row>
      <xdr:rowOff>150247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166774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122174</xdr:rowOff>
    </xdr:from>
    <xdr:to>
      <xdr:col>85</xdr:col>
      <xdr:colOff>127000</xdr:colOff>
      <xdr:row>94</xdr:row>
      <xdr:rowOff>160807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238474"/>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160807</xdr:rowOff>
    </xdr:from>
    <xdr:to>
      <xdr:col>81</xdr:col>
      <xdr:colOff>50800</xdr:colOff>
      <xdr:row>95</xdr:row>
      <xdr:rowOff>31762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277107"/>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31762</xdr:rowOff>
    </xdr:from>
    <xdr:to>
      <xdr:col>76</xdr:col>
      <xdr:colOff>114300</xdr:colOff>
      <xdr:row>95</xdr:row>
      <xdr:rowOff>91656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1951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35134</xdr:rowOff>
    </xdr:from>
    <xdr:to>
      <xdr:col>71</xdr:col>
      <xdr:colOff>177800</xdr:colOff>
      <xdr:row>95</xdr:row>
      <xdr:rowOff>91656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22884"/>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71374</xdr:rowOff>
    </xdr:from>
    <xdr:to>
      <xdr:col>85</xdr:col>
      <xdr:colOff>177800</xdr:colOff>
      <xdr:row>95</xdr:row>
      <xdr:rowOff>1524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94251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110007</xdr:rowOff>
    </xdr:from>
    <xdr:to>
      <xdr:col>81</xdr:col>
      <xdr:colOff>101600</xdr:colOff>
      <xdr:row>95</xdr:row>
      <xdr:rowOff>40157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56684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152412</xdr:rowOff>
    </xdr:from>
    <xdr:to>
      <xdr:col>76</xdr:col>
      <xdr:colOff>165100</xdr:colOff>
      <xdr:row>95</xdr:row>
      <xdr:rowOff>82562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99089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40856</xdr:rowOff>
    </xdr:from>
    <xdr:to>
      <xdr:col>72</xdr:col>
      <xdr:colOff>38100</xdr:colOff>
      <xdr:row>95</xdr:row>
      <xdr:rowOff>142456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158983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155784</xdr:rowOff>
    </xdr:from>
    <xdr:to>
      <xdr:col>67</xdr:col>
      <xdr:colOff>101600</xdr:colOff>
      <xdr:row>95</xdr:row>
      <xdr:rowOff>85934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77061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おいては、現状では、類似団体、全国平均、埼玉県平均を大きく下回っているが、前年度と比較すると３億７，５２２万円、２．８％の増加となった。これは、認定こども園及び小規模保育施設等に対する施設型及び地域型給付費負担金の増などによるものであり、今後も子育て支援環境の整備に伴う対応が求められていることから、増加していく見込みである。土木費は、３億７，４８１万円、８．５％の増加となり、これは既設公園整備の増などによるものである。令和元年度をもって鴻巣駅東口駅通り地区市街地再開発事業が完了予定である一方、今後は、道路や公園をはじめとする施設の長寿命化対策や、区画整理事業のさらなる推進、さらには国の上尾道路延伸に伴う周辺整備を図る必要があり、減少傾向になるとは言いがたい状況である。教育費は、２億９，８５０万円、８．７％の増加となった。これは吹上北側生涯学習施設建築工事の増などによるものである。中学校給食センター整備事業をはじめとする学校関連施設などの更新・修繕、また教育分野で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などが見込まれることから、今後も増加となる。公債費は、これまでの積極的な事業展開に伴う合併特例事業債等の発行により、２億２，０４１万円、４．９％の増加となった。平成３０年度から令和４年度をピークに増加していく見込みであることから、過去に借入を行った高利の地方債についての利率見直しに取り組み、公債費の伸びを抑え、健全財政の維持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前年度繰越金などにより取崩しは行わず、平成３０年度末残高は約２５億７千万円となり、適切とされる標準財政規模の５～１０％を上回る規模を維持している。実質収支額は、地方税、各種交付金の増加が影響し実質収支が伸びたため、０．６％の増加し、適切とされる３～５％を上回る黒字水準で推移している。実質単年度収支は、財政調整基金を取崩さなかったこともあり、平成２９年度までから一転して黒字に転じたが、依然として前年度繰越金に依存する傾向にある。引き続き歳出削減に注力するが、特に扶助費について、所得制限の導入や能力に応じた自己負担を求めるなどの見直し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一般会計では、毎年５％前後の黒字を維持している。</a:t>
          </a:r>
        </a:p>
        <a:p>
          <a:r>
            <a:rPr kumimoji="1" lang="ja-JP" altLang="en-US" sz="1400">
              <a:latin typeface="ＭＳ ゴシック" pitchFamily="49" charset="-128"/>
              <a:ea typeface="ＭＳ ゴシック" pitchFamily="49" charset="-128"/>
            </a:rPr>
            <a:t>また、下水道・介護保険・北新宿第二土地区画整理・広田中央特定土地区画整理・後期高齢者医療・農業集落排水の各会計においても、前年同水準の黒字を計上している。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水道事業会計においては、駅前再開発事業の進捗により加入金が大幅に増加し、純利益が２０．１６％増加したことなどにより、２．３１％増加している。</a:t>
          </a:r>
        </a:p>
        <a:p>
          <a:r>
            <a:rPr kumimoji="1" lang="ja-JP" altLang="en-US" sz="1400">
              <a:latin typeface="ＭＳ ゴシック" pitchFamily="49" charset="-128"/>
              <a:ea typeface="ＭＳ ゴシック" pitchFamily="49" charset="-128"/>
            </a:rPr>
            <a:t>今後も健全な財政運営に取り組んでいく。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平成３０年度決算においては、分子の要素である元利償還の増加し（主に平成２７年借入・据置３年の地方債）、交付税算入額も増加しているため、分子が増加した。</a:t>
          </a:r>
        </a:p>
        <a:p>
          <a:r>
            <a:rPr kumimoji="1" lang="ja-JP" altLang="en-US" sz="1400">
              <a:latin typeface="ＭＳ ゴシック" pitchFamily="49" charset="-128"/>
              <a:ea typeface="ＭＳ ゴシック" pitchFamily="49" charset="-128"/>
            </a:rPr>
            <a:t>平成３０年度から令和４年度にかけて地方債の元利償還金がピークを迎えるため、実質公債費比率については増加していく見込みである。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決算においては、地方債償還額が発行額を大幅に上回っており、将来負担額の根幹である地方債現在高が減少している。また、充当可能財源等のうち、地方債現在高の減少により基準財政需要額算入見込額が減少しているが、充当可能基金の増加により、分子は減少した。</a:t>
          </a:r>
        </a:p>
        <a:p>
          <a:r>
            <a:rPr kumimoji="1" lang="ja-JP" altLang="en-US" sz="1400">
              <a:latin typeface="ＭＳ ゴシック" pitchFamily="49" charset="-128"/>
              <a:ea typeface="ＭＳ ゴシック" pitchFamily="49" charset="-128"/>
            </a:rPr>
            <a:t>現在は、交付税措置の厚い合併特例事業債を優先的に活用しているが、その活用可能期間は令和２年度までであることからも、交付税措置率の高い地方債を活用するなど、慎重な事業精査と財源の活用計画を念頭に、将来負担額の上昇について注視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千円取り崩したが、財政調整基金の取り崩しを行わなかったことなどから、全体での取り崩し額は前年度から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246,877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千円、地域医療体制整備基金を前年度比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千円積み立てたことなどから、全体での積立額は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290,966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以上のことから、全体での基金残高は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9,214,003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年度までが地方債償還額のピークであり、減債基金を償還財源として活用する。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合併後の市が地域住民の連携の強化又合併市町の区域における地域振興に資する事業の推進（平成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地域医療体制整備基金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地域医療体制の整備に要する経費の財源に充当（平成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コウノトリの里づくり基金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コウノトリの飼育及び野生復帰を可能にするための環境づくりの推進（平成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千円を積み立て、コウノトリの里づくり基金積立金（コウノトリの飼育及び野生復帰を可能にするための環境づくりを推進するために設置した基金）への充当により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市街地開発基金は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地域医療体制整備基金は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コウノトリの里づくり基金は寄付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合併振興基金は、今後もコウノトリの里づくり基金への積立を継続していくほか、令和元年度よりデマンド交通（ひなちゃんタクシー）へ活用していく方針である。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市街地開発基金は平成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3115386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日をもって廃止され、基金残高は令和元年度より新設された公共施設等整備基金（平成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 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千円を積み立てたが、取り崩しは行わなかったことで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年度より地方債償還額のピークを迎え、償還財源として活用するため残高は減少する。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38812375</v>
      </c>
      <c r="BO4" s="392"/>
      <c r="BP4" s="392"/>
      <c r="BQ4" s="392"/>
      <c r="BR4" s="392"/>
      <c r="BS4" s="392"/>
      <c r="BT4" s="392"/>
      <c r="BU4" s="393"/>
      <c r="BV4" s="391">
        <v>37600076</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8.9</v>
      </c>
      <c r="CU4" s="398"/>
      <c r="CV4" s="398"/>
      <c r="CW4" s="398"/>
      <c r="CX4" s="398"/>
      <c r="CY4" s="398"/>
      <c r="CZ4" s="398"/>
      <c r="DA4" s="399"/>
      <c r="DB4" s="397">
        <v>8.3000000000000007</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36449657</v>
      </c>
      <c r="BO5" s="429"/>
      <c r="BP5" s="429"/>
      <c r="BQ5" s="429"/>
      <c r="BR5" s="429"/>
      <c r="BS5" s="429"/>
      <c r="BT5" s="429"/>
      <c r="BU5" s="430"/>
      <c r="BV5" s="428">
        <v>35422049</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92.7</v>
      </c>
      <c r="CU5" s="426"/>
      <c r="CV5" s="426"/>
      <c r="CW5" s="426"/>
      <c r="CX5" s="426"/>
      <c r="CY5" s="426"/>
      <c r="CZ5" s="426"/>
      <c r="DA5" s="427"/>
      <c r="DB5" s="425">
        <v>92.6</v>
      </c>
      <c r="DC5" s="426"/>
      <c r="DD5" s="426"/>
      <c r="DE5" s="426"/>
      <c r="DF5" s="426"/>
      <c r="DG5" s="426"/>
      <c r="DH5" s="426"/>
      <c r="DI5" s="427"/>
      <c r="DJ5" s="185"/>
      <c r="DK5" s="185"/>
      <c r="DL5" s="185"/>
      <c r="DM5" s="185"/>
      <c r="DN5" s="185"/>
      <c r="DO5" s="185"/>
    </row>
    <row r="6" spans="1:119" ht="18.75" customHeight="1">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2362718</v>
      </c>
      <c r="BO6" s="429"/>
      <c r="BP6" s="429"/>
      <c r="BQ6" s="429"/>
      <c r="BR6" s="429"/>
      <c r="BS6" s="429"/>
      <c r="BT6" s="429"/>
      <c r="BU6" s="430"/>
      <c r="BV6" s="428">
        <v>2178027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99.5</v>
      </c>
      <c r="CU6" s="466"/>
      <c r="CV6" s="466"/>
      <c r="CW6" s="466"/>
      <c r="CX6" s="466"/>
      <c r="CY6" s="466"/>
      <c r="CZ6" s="466"/>
      <c r="DA6" s="467"/>
      <c r="DB6" s="465">
        <v>99.8</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208357</v>
      </c>
      <c r="BO7" s="429"/>
      <c r="BP7" s="429"/>
      <c r="BQ7" s="429"/>
      <c r="BR7" s="429"/>
      <c r="BS7" s="429"/>
      <c r="BT7" s="429"/>
      <c r="BU7" s="430"/>
      <c r="BV7" s="428">
        <v>153969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24279965</v>
      </c>
      <c r="CU7" s="429"/>
      <c r="CV7" s="429"/>
      <c r="CW7" s="429"/>
      <c r="CX7" s="429"/>
      <c r="CY7" s="429"/>
      <c r="CZ7" s="429"/>
      <c r="DA7" s="430"/>
      <c r="DB7" s="428">
        <v>24263030</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2154361</v>
      </c>
      <c r="BO8" s="429"/>
      <c r="BP8" s="429"/>
      <c r="BQ8" s="429"/>
      <c r="BR8" s="429"/>
      <c r="BS8" s="429"/>
      <c r="BT8" s="429"/>
      <c r="BU8" s="430"/>
      <c r="BV8" s="428">
        <v>2024058</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0.71</v>
      </c>
      <c r="CU8" s="469"/>
      <c r="CV8" s="469"/>
      <c r="CW8" s="469"/>
      <c r="CX8" s="469"/>
      <c r="CY8" s="469"/>
      <c r="CZ8" s="469"/>
      <c r="DA8" s="470"/>
      <c r="DB8" s="468">
        <v>0.72</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118072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93</v>
      </c>
      <c r="AV9" s="461"/>
      <c r="AW9" s="461"/>
      <c r="AX9" s="461"/>
      <c r="AY9" s="462" t="s">
        <v>116</v>
      </c>
      <c r="AZ9" s="463"/>
      <c r="BA9" s="463"/>
      <c r="BB9" s="463"/>
      <c r="BC9" s="463"/>
      <c r="BD9" s="463"/>
      <c r="BE9" s="463"/>
      <c r="BF9" s="463"/>
      <c r="BG9" s="463"/>
      <c r="BH9" s="463"/>
      <c r="BI9" s="463"/>
      <c r="BJ9" s="463"/>
      <c r="BK9" s="463"/>
      <c r="BL9" s="463"/>
      <c r="BM9" s="464"/>
      <c r="BN9" s="428">
        <v>130303</v>
      </c>
      <c r="BO9" s="429"/>
      <c r="BP9" s="429"/>
      <c r="BQ9" s="429"/>
      <c r="BR9" s="429"/>
      <c r="BS9" s="429"/>
      <c r="BT9" s="429"/>
      <c r="BU9" s="430"/>
      <c r="BV9" s="428">
        <v>381163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16.600000000000001</v>
      </c>
      <c r="CU9" s="426"/>
      <c r="CV9" s="426"/>
      <c r="CW9" s="426"/>
      <c r="CX9" s="426"/>
      <c r="CY9" s="426"/>
      <c r="CZ9" s="426"/>
      <c r="DA9" s="427"/>
      <c r="DB9" s="425">
        <v>16.2</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119639</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109</v>
      </c>
      <c r="AV10" s="461"/>
      <c r="AW10" s="461"/>
      <c r="AX10" s="461"/>
      <c r="AY10" s="462" t="s">
        <v>120</v>
      </c>
      <c r="AZ10" s="463"/>
      <c r="BA10" s="463"/>
      <c r="BB10" s="463"/>
      <c r="BC10" s="463"/>
      <c r="BD10" s="463"/>
      <c r="BE10" s="463"/>
      <c r="BF10" s="463"/>
      <c r="BG10" s="463"/>
      <c r="BH10" s="463"/>
      <c r="BI10" s="463"/>
      <c r="BJ10" s="463"/>
      <c r="BK10" s="463"/>
      <c r="BL10" s="463"/>
      <c r="BM10" s="464"/>
      <c r="BN10" s="428">
        <v>66693</v>
      </c>
      <c r="BO10" s="429"/>
      <c r="BP10" s="429"/>
      <c r="BQ10" s="429"/>
      <c r="BR10" s="429"/>
      <c r="BS10" s="429"/>
      <c r="BT10" s="429"/>
      <c r="BU10" s="430"/>
      <c r="BV10" s="428">
        <v>14097</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93</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118745</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109</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400000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117039</v>
      </c>
      <c r="S13" s="510"/>
      <c r="T13" s="510"/>
      <c r="U13" s="510"/>
      <c r="V13" s="511"/>
      <c r="W13" s="444" t="s">
        <v>138</v>
      </c>
      <c r="X13" s="445"/>
      <c r="Y13" s="445"/>
      <c r="Z13" s="445"/>
      <c r="AA13" s="445"/>
      <c r="AB13" s="435"/>
      <c r="AC13" s="479">
        <v>1776</v>
      </c>
      <c r="AD13" s="480"/>
      <c r="AE13" s="480"/>
      <c r="AF13" s="480"/>
      <c r="AG13" s="519"/>
      <c r="AH13" s="479">
        <v>1815</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196996</v>
      </c>
      <c r="BO13" s="429"/>
      <c r="BP13" s="429"/>
      <c r="BQ13" s="429"/>
      <c r="BR13" s="429"/>
      <c r="BS13" s="429"/>
      <c r="BT13" s="429"/>
      <c r="BU13" s="430"/>
      <c r="BV13" s="428">
        <v>-4740</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4.5</v>
      </c>
      <c r="CU13" s="426"/>
      <c r="CV13" s="426"/>
      <c r="CW13" s="426"/>
      <c r="CX13" s="426"/>
      <c r="CY13" s="426"/>
      <c r="CZ13" s="426"/>
      <c r="DA13" s="427"/>
      <c r="DB13" s="425">
        <v>4.0999999999999996</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119029</v>
      </c>
      <c r="S14" s="510"/>
      <c r="T14" s="510"/>
      <c r="U14" s="510"/>
      <c r="V14" s="511"/>
      <c r="W14" s="418"/>
      <c r="X14" s="419"/>
      <c r="Y14" s="419"/>
      <c r="Z14" s="419"/>
      <c r="AA14" s="419"/>
      <c r="AB14" s="408"/>
      <c r="AC14" s="512">
        <v>3.3</v>
      </c>
      <c r="AD14" s="513"/>
      <c r="AE14" s="513"/>
      <c r="AF14" s="513"/>
      <c r="AG14" s="514"/>
      <c r="AH14" s="512">
        <v>3.3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11.8</v>
      </c>
      <c r="CU14" s="524"/>
      <c r="CV14" s="524"/>
      <c r="CW14" s="524"/>
      <c r="CX14" s="524"/>
      <c r="CY14" s="524"/>
      <c r="CZ14" s="524"/>
      <c r="DA14" s="525"/>
      <c r="DB14" s="523">
        <v>15.9</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145</v>
      </c>
      <c r="N15" s="517"/>
      <c r="O15" s="517"/>
      <c r="P15" s="517"/>
      <c r="Q15" s="518"/>
      <c r="R15" s="509">
        <v>117464</v>
      </c>
      <c r="S15" s="510"/>
      <c r="T15" s="510"/>
      <c r="U15" s="510"/>
      <c r="V15" s="511"/>
      <c r="W15" s="444" t="s">
        <v>146</v>
      </c>
      <c r="X15" s="445"/>
      <c r="Y15" s="445"/>
      <c r="Z15" s="445"/>
      <c r="AA15" s="445"/>
      <c r="AB15" s="435"/>
      <c r="AC15" s="479">
        <v>13678</v>
      </c>
      <c r="AD15" s="480"/>
      <c r="AE15" s="480"/>
      <c r="AF15" s="480"/>
      <c r="AG15" s="519"/>
      <c r="AH15" s="479">
        <v>13985</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13102721</v>
      </c>
      <c r="BO15" s="392"/>
      <c r="BP15" s="392"/>
      <c r="BQ15" s="392"/>
      <c r="BR15" s="392"/>
      <c r="BS15" s="392"/>
      <c r="BT15" s="392"/>
      <c r="BU15" s="393"/>
      <c r="BV15" s="391">
        <v>12961246</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25.1</v>
      </c>
      <c r="AD16" s="513"/>
      <c r="AE16" s="513"/>
      <c r="AF16" s="513"/>
      <c r="AG16" s="514"/>
      <c r="AH16" s="512">
        <v>25.5</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18454841</v>
      </c>
      <c r="BO16" s="429"/>
      <c r="BP16" s="429"/>
      <c r="BQ16" s="429"/>
      <c r="BR16" s="429"/>
      <c r="BS16" s="429"/>
      <c r="BT16" s="429"/>
      <c r="BU16" s="430"/>
      <c r="BV16" s="428">
        <v>18188128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39018</v>
      </c>
      <c r="AD17" s="480"/>
      <c r="AE17" s="480"/>
      <c r="AF17" s="480"/>
      <c r="AG17" s="519"/>
      <c r="AH17" s="479">
        <v>39097</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16661182</v>
      </c>
      <c r="BO17" s="429"/>
      <c r="BP17" s="429"/>
      <c r="BQ17" s="429"/>
      <c r="BR17" s="429"/>
      <c r="BS17" s="429"/>
      <c r="BT17" s="429"/>
      <c r="BU17" s="430"/>
      <c r="BV17" s="428">
        <v>16512442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67.44</v>
      </c>
      <c r="M18" s="541"/>
      <c r="N18" s="541"/>
      <c r="O18" s="541"/>
      <c r="P18" s="541"/>
      <c r="Q18" s="541"/>
      <c r="R18" s="542"/>
      <c r="S18" s="542"/>
      <c r="T18" s="542"/>
      <c r="U18" s="542"/>
      <c r="V18" s="543"/>
      <c r="W18" s="446"/>
      <c r="X18" s="447"/>
      <c r="Y18" s="447"/>
      <c r="Z18" s="447"/>
      <c r="AA18" s="447"/>
      <c r="AB18" s="438"/>
      <c r="AC18" s="544">
        <v>71.599999999999994</v>
      </c>
      <c r="AD18" s="545"/>
      <c r="AE18" s="545"/>
      <c r="AF18" s="545"/>
      <c r="AG18" s="546"/>
      <c r="AH18" s="544">
        <v>71.2</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23025700</v>
      </c>
      <c r="BO18" s="429"/>
      <c r="BP18" s="429"/>
      <c r="BQ18" s="429"/>
      <c r="BR18" s="429"/>
      <c r="BS18" s="429"/>
      <c r="BT18" s="429"/>
      <c r="BU18" s="430"/>
      <c r="BV18" s="428">
        <v>22856464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1751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28984021</v>
      </c>
      <c r="BO19" s="429"/>
      <c r="BP19" s="429"/>
      <c r="BQ19" s="429"/>
      <c r="BR19" s="429"/>
      <c r="BS19" s="429"/>
      <c r="BT19" s="429"/>
      <c r="BU19" s="430"/>
      <c r="BV19" s="428">
        <v>28326485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45043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47194901</v>
      </c>
      <c r="BO23" s="429"/>
      <c r="BP23" s="429"/>
      <c r="BQ23" s="429"/>
      <c r="BR23" s="429"/>
      <c r="BS23" s="429"/>
      <c r="BT23" s="429"/>
      <c r="BU23" s="430"/>
      <c r="BV23" s="428">
        <v>49246717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9370</v>
      </c>
      <c r="R24" s="480"/>
      <c r="S24" s="480"/>
      <c r="T24" s="480"/>
      <c r="U24" s="480"/>
      <c r="V24" s="519"/>
      <c r="W24" s="578"/>
      <c r="X24" s="566"/>
      <c r="Y24" s="567"/>
      <c r="Z24" s="478" t="s">
        <v>170</v>
      </c>
      <c r="AA24" s="458"/>
      <c r="AB24" s="458"/>
      <c r="AC24" s="458"/>
      <c r="AD24" s="458"/>
      <c r="AE24" s="458"/>
      <c r="AF24" s="458"/>
      <c r="AG24" s="459"/>
      <c r="AH24" s="479">
        <v>602</v>
      </c>
      <c r="AI24" s="480"/>
      <c r="AJ24" s="480"/>
      <c r="AK24" s="480"/>
      <c r="AL24" s="519"/>
      <c r="AM24" s="479">
        <v>1909544</v>
      </c>
      <c r="AN24" s="480"/>
      <c r="AO24" s="480"/>
      <c r="AP24" s="480"/>
      <c r="AQ24" s="480"/>
      <c r="AR24" s="519"/>
      <c r="AS24" s="479">
        <v>3172</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32913863</v>
      </c>
      <c r="BO24" s="429"/>
      <c r="BP24" s="429"/>
      <c r="BQ24" s="429"/>
      <c r="BR24" s="429"/>
      <c r="BS24" s="429"/>
      <c r="BT24" s="429"/>
      <c r="BU24" s="430"/>
      <c r="BV24" s="428">
        <v>33918366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1</v>
      </c>
      <c r="M25" s="480"/>
      <c r="N25" s="480"/>
      <c r="O25" s="480"/>
      <c r="P25" s="519"/>
      <c r="Q25" s="479">
        <v>7910</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174</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6786957</v>
      </c>
      <c r="BO25" s="392"/>
      <c r="BP25" s="392"/>
      <c r="BQ25" s="392"/>
      <c r="BR25" s="392"/>
      <c r="BS25" s="392"/>
      <c r="BT25" s="392"/>
      <c r="BU25" s="393"/>
      <c r="BV25" s="391">
        <v>4484534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7250</v>
      </c>
      <c r="R26" s="480"/>
      <c r="S26" s="480"/>
      <c r="T26" s="480"/>
      <c r="U26" s="480"/>
      <c r="V26" s="519"/>
      <c r="W26" s="578"/>
      <c r="X26" s="566"/>
      <c r="Y26" s="567"/>
      <c r="Z26" s="478" t="s">
        <v>177</v>
      </c>
      <c r="AA26" s="588"/>
      <c r="AB26" s="588"/>
      <c r="AC26" s="588"/>
      <c r="AD26" s="588"/>
      <c r="AE26" s="588"/>
      <c r="AF26" s="588"/>
      <c r="AG26" s="589"/>
      <c r="AH26" s="479">
        <v>6</v>
      </c>
      <c r="AI26" s="480"/>
      <c r="AJ26" s="480"/>
      <c r="AK26" s="480"/>
      <c r="AL26" s="519"/>
      <c r="AM26" s="479">
        <v>21456</v>
      </c>
      <c r="AN26" s="480"/>
      <c r="AO26" s="480"/>
      <c r="AP26" s="480"/>
      <c r="AQ26" s="480"/>
      <c r="AR26" s="519"/>
      <c r="AS26" s="479">
        <v>3576</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v>50000</v>
      </c>
      <c r="BO26" s="429"/>
      <c r="BP26" s="429"/>
      <c r="BQ26" s="429"/>
      <c r="BR26" s="429"/>
      <c r="BS26" s="429"/>
      <c r="BT26" s="429"/>
      <c r="BU26" s="430"/>
      <c r="BV26" s="428">
        <v>50000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179</v>
      </c>
      <c r="F27" s="458"/>
      <c r="G27" s="458"/>
      <c r="H27" s="458"/>
      <c r="I27" s="458"/>
      <c r="J27" s="458"/>
      <c r="K27" s="459"/>
      <c r="L27" s="479">
        <v>1</v>
      </c>
      <c r="M27" s="480"/>
      <c r="N27" s="480"/>
      <c r="O27" s="480"/>
      <c r="P27" s="519"/>
      <c r="Q27" s="479">
        <v>4500</v>
      </c>
      <c r="R27" s="480"/>
      <c r="S27" s="480"/>
      <c r="T27" s="480"/>
      <c r="U27" s="480"/>
      <c r="V27" s="519"/>
      <c r="W27" s="578"/>
      <c r="X27" s="566"/>
      <c r="Y27" s="567"/>
      <c r="Z27" s="478" t="s">
        <v>180</v>
      </c>
      <c r="AA27" s="458"/>
      <c r="AB27" s="458"/>
      <c r="AC27" s="458"/>
      <c r="AD27" s="458"/>
      <c r="AE27" s="458"/>
      <c r="AF27" s="458"/>
      <c r="AG27" s="459"/>
      <c r="AH27" s="479">
        <v>12</v>
      </c>
      <c r="AI27" s="480"/>
      <c r="AJ27" s="480"/>
      <c r="AK27" s="480"/>
      <c r="AL27" s="519"/>
      <c r="AM27" s="479">
        <v>47664</v>
      </c>
      <c r="AN27" s="480"/>
      <c r="AO27" s="480"/>
      <c r="AP27" s="480"/>
      <c r="AQ27" s="480"/>
      <c r="AR27" s="519"/>
      <c r="AS27" s="479">
        <v>3972</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174</v>
      </c>
      <c r="BO27" s="602"/>
      <c r="BP27" s="602"/>
      <c r="BQ27" s="602"/>
      <c r="BR27" s="602"/>
      <c r="BS27" s="602"/>
      <c r="BT27" s="602"/>
      <c r="BU27" s="603"/>
      <c r="BV27" s="601" t="s">
        <v>174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182</v>
      </c>
      <c r="F28" s="458"/>
      <c r="G28" s="458"/>
      <c r="H28" s="458"/>
      <c r="I28" s="458"/>
      <c r="J28" s="458"/>
      <c r="K28" s="459"/>
      <c r="L28" s="479">
        <v>1</v>
      </c>
      <c r="M28" s="480"/>
      <c r="N28" s="480"/>
      <c r="O28" s="480"/>
      <c r="P28" s="519"/>
      <c r="Q28" s="479">
        <v>4000</v>
      </c>
      <c r="R28" s="480"/>
      <c r="S28" s="480"/>
      <c r="T28" s="480"/>
      <c r="U28" s="480"/>
      <c r="V28" s="519"/>
      <c r="W28" s="578"/>
      <c r="X28" s="566"/>
      <c r="Y28" s="567"/>
      <c r="Z28" s="478" t="s">
        <v>183</v>
      </c>
      <c r="AA28" s="458"/>
      <c r="AB28" s="458"/>
      <c r="AC28" s="458"/>
      <c r="AD28" s="458"/>
      <c r="AE28" s="458"/>
      <c r="AF28" s="458"/>
      <c r="AG28" s="459"/>
      <c r="AH28" s="479" t="s">
        <v>174</v>
      </c>
      <c r="AI28" s="480"/>
      <c r="AJ28" s="480"/>
      <c r="AK28" s="480"/>
      <c r="AL28" s="519"/>
      <c r="AM28" s="479" t="s">
        <v>174</v>
      </c>
      <c r="AN28" s="480"/>
      <c r="AO28" s="480"/>
      <c r="AP28" s="480"/>
      <c r="AQ28" s="480"/>
      <c r="AR28" s="519"/>
      <c r="AS28" s="479" t="s">
        <v>174</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2574458</v>
      </c>
      <c r="BO28" s="392"/>
      <c r="BP28" s="392"/>
      <c r="BQ28" s="392"/>
      <c r="BR28" s="392"/>
      <c r="BS28" s="392"/>
      <c r="BT28" s="392"/>
      <c r="BU28" s="393"/>
      <c r="BV28" s="391">
        <v>2507765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185</v>
      </c>
      <c r="F29" s="458"/>
      <c r="G29" s="458"/>
      <c r="H29" s="458"/>
      <c r="I29" s="458"/>
      <c r="J29" s="458"/>
      <c r="K29" s="459"/>
      <c r="L29" s="479">
        <v>24</v>
      </c>
      <c r="M29" s="480"/>
      <c r="N29" s="480"/>
      <c r="O29" s="480"/>
      <c r="P29" s="519"/>
      <c r="Q29" s="479">
        <v>3770</v>
      </c>
      <c r="R29" s="480"/>
      <c r="S29" s="480"/>
      <c r="T29" s="480"/>
      <c r="U29" s="480"/>
      <c r="V29" s="519"/>
      <c r="W29" s="579"/>
      <c r="X29" s="580"/>
      <c r="Y29" s="581"/>
      <c r="Z29" s="478" t="s">
        <v>186</v>
      </c>
      <c r="AA29" s="458"/>
      <c r="AB29" s="458"/>
      <c r="AC29" s="458"/>
      <c r="AD29" s="458"/>
      <c r="AE29" s="458"/>
      <c r="AF29" s="458"/>
      <c r="AG29" s="459"/>
      <c r="AH29" s="479">
        <v>614</v>
      </c>
      <c r="AI29" s="480"/>
      <c r="AJ29" s="480"/>
      <c r="AK29" s="480"/>
      <c r="AL29" s="519"/>
      <c r="AM29" s="479">
        <v>1957208</v>
      </c>
      <c r="AN29" s="480"/>
      <c r="AO29" s="480"/>
      <c r="AP29" s="480"/>
      <c r="AQ29" s="480"/>
      <c r="AR29" s="519"/>
      <c r="AS29" s="479">
        <v>3188</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1423084</v>
      </c>
      <c r="BO29" s="429"/>
      <c r="BP29" s="429"/>
      <c r="BQ29" s="429"/>
      <c r="BR29" s="429"/>
      <c r="BS29" s="429"/>
      <c r="BT29" s="429"/>
      <c r="BU29" s="430"/>
      <c r="BV29" s="428">
        <v>1557098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100.6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5216461</v>
      </c>
      <c r="BO30" s="602"/>
      <c r="BP30" s="602"/>
      <c r="BQ30" s="602"/>
      <c r="BR30" s="602"/>
      <c r="BS30" s="602"/>
      <c r="BT30" s="602"/>
      <c r="BU30" s="603"/>
      <c r="BV30" s="601">
        <v>5210544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IF('各会計、関係団体の財政状況及び健全化判断比率'!B33="","",'各会計、関係団体の財政状況及び健全化判断比率'!B33)</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埼玉県央広域事務組合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鴻巣市土地開発公社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北新宿第二土地区画整理事業特別会計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埼玉県央広域事務組合</v>
      </c>
      <c r="BZ35" s="615"/>
      <c r="CA35" s="615"/>
      <c r="CB35" s="615"/>
      <c r="CC35" s="615"/>
      <c r="CD35" s="615"/>
      <c r="CE35" s="615"/>
      <c r="CF35" s="615"/>
      <c r="CG35" s="615"/>
      <c r="CH35" s="615"/>
      <c r="CI35" s="615"/>
      <c r="CJ35" s="615"/>
      <c r="CK35" s="615"/>
      <c r="CL35" s="615"/>
      <c r="CM35" s="615"/>
      <c r="CN35" s="213"/>
      <c r="CO35" s="614">
        <f t="shared" ref="CO35:CO43" si="3">IF(CQ35="","",CO34+1)</f>
        <v>21</v>
      </c>
      <c r="CP35" s="614"/>
      <c r="CQ35" s="615" t="str">
        <f>IF('各会計、関係団体の財政状況及び健全化判断比率'!BS8="","",'各会計、関係団体の財政状況及び健全化判断比率'!BS8)</f>
        <v>鴻巣フラワーセンター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広田中央特定土地区画整理事業特別会計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埼玉中部環境保全組合</v>
      </c>
      <c r="BZ36" s="615"/>
      <c r="CA36" s="615"/>
      <c r="CB36" s="615"/>
      <c r="CC36" s="615"/>
      <c r="CD36" s="615"/>
      <c r="CE36" s="615"/>
      <c r="CF36" s="615"/>
      <c r="CG36" s="615"/>
      <c r="CH36" s="615"/>
      <c r="CI36" s="615"/>
      <c r="CJ36" s="615"/>
      <c r="CK36" s="615"/>
      <c r="CL36" s="615"/>
      <c r="CM36" s="615"/>
      <c r="CN36" s="213"/>
      <c r="CO36" s="614">
        <f t="shared" si="3"/>
        <v>22</v>
      </c>
      <c r="CP36" s="614"/>
      <c r="CQ36" s="615" t="str">
        <f>IF('各会計、関係団体の財政状況及び健全化判断比率'!BS9="","",'各会計、関係団体の財政状況及び健全化判断比率'!BS9)</f>
        <v>鴻巣市施設管理公社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北本地区衛生組合</v>
      </c>
      <c r="BZ37" s="615"/>
      <c r="CA37" s="615"/>
      <c r="CB37" s="615"/>
      <c r="CC37" s="615"/>
      <c r="CD37" s="615"/>
      <c r="CE37" s="615"/>
      <c r="CF37" s="615"/>
      <c r="CG37" s="615"/>
      <c r="CH37" s="615"/>
      <c r="CI37" s="615"/>
      <c r="CJ37" s="615"/>
      <c r="CK37" s="615"/>
      <c r="CL37" s="615"/>
      <c r="CM37" s="615"/>
      <c r="CN37" s="213"/>
      <c r="CO37" s="614">
        <f t="shared" si="3"/>
        <v>23</v>
      </c>
      <c r="CP37" s="614"/>
      <c r="CQ37" s="615" t="str">
        <f>IF('各会計、関係団体の財政状況及び健全化判断比率'!BS10="","",'各会計、関係団体の財政状況及び健全化判断比率'!BS10)</f>
        <v>吹上スポーツプラザ</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鴻巣行田北本環境資源組合</v>
      </c>
      <c r="BZ38" s="615"/>
      <c r="CA38" s="615"/>
      <c r="CB38" s="615"/>
      <c r="CC38" s="615"/>
      <c r="CD38" s="615"/>
      <c r="CE38" s="615"/>
      <c r="CF38" s="615"/>
      <c r="CG38" s="615"/>
      <c r="CH38" s="615"/>
      <c r="CI38" s="615"/>
      <c r="CJ38" s="615"/>
      <c r="CK38" s="615"/>
      <c r="CL38" s="615"/>
      <c r="CM38" s="615"/>
      <c r="CN38" s="213"/>
      <c r="CO38" s="614">
        <f t="shared" si="3"/>
        <v>24</v>
      </c>
      <c r="CP38" s="614"/>
      <c r="CQ38" s="615" t="str">
        <f>IF('各会計、関係団体の財政状況及び健全化判断比率'!BS11="","",'各会計、関係団体の財政状況及び健全化判断比率'!BS11)</f>
        <v>エルミ鴻巣</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荒川北縁水防事務組合</v>
      </c>
      <c r="BZ39" s="615"/>
      <c r="CA39" s="615"/>
      <c r="CB39" s="615"/>
      <c r="CC39" s="615"/>
      <c r="CD39" s="615"/>
      <c r="CE39" s="615"/>
      <c r="CF39" s="615"/>
      <c r="CG39" s="615"/>
      <c r="CH39" s="615"/>
      <c r="CI39" s="615"/>
      <c r="CJ39" s="615"/>
      <c r="CK39" s="615"/>
      <c r="CL39" s="615"/>
      <c r="CM39" s="615"/>
      <c r="CN39" s="213"/>
      <c r="CO39" s="614">
        <f t="shared" si="3"/>
        <v>25</v>
      </c>
      <c r="CP39" s="614"/>
      <c r="CQ39" s="615" t="str">
        <f>IF('各会計、関係団体の財政状況及び健全化判断比率'!BS12="","",'各会計、関係団体の財政状況及び健全化判断比率'!BS12)</f>
        <v>鴻巣市観光協会</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埼玉県都市競艇組合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埼玉県市町村総合事務組合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埼玉県市町村総合事務組合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19</v>
      </c>
      <c r="BX43" s="614"/>
      <c r="BY43" s="615" t="str">
        <f>IF('各会計、関係団体の財政状況及び健全化判断比率'!B77="","",'各会計、関係団体の財政状況及び健全化判断比率'!B77)</f>
        <v>彩の国さいたま人づくり広域連合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kVgaQsisqLCQPKiaffG7aA5laK9CsEwL0j985AYCC2/AEwhqGMGopxdqLsWMkMWTDKqykY/Jl0nWsry+gag7Kg==" saltValue="/76NEB54B+ALAdI+jfEO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U1" zoomScale="115" zoomScaleNormal="11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223</v>
      </c>
      <c r="C5" s="628"/>
      <c r="D5" s="628"/>
      <c r="E5" s="628"/>
      <c r="F5" s="628"/>
      <c r="G5" s="628"/>
      <c r="H5" s="628"/>
      <c r="I5" s="628"/>
      <c r="J5" s="628"/>
      <c r="K5" s="628"/>
      <c r="L5" s="628"/>
      <c r="M5" s="628"/>
      <c r="N5" s="628"/>
      <c r="O5" s="628"/>
      <c r="P5" s="628"/>
      <c r="Q5" s="629"/>
      <c r="R5" s="630">
        <v>15130991</v>
      </c>
      <c r="S5" s="631"/>
      <c r="T5" s="631"/>
      <c r="U5" s="631"/>
      <c r="V5" s="631"/>
      <c r="W5" s="631"/>
      <c r="X5" s="631"/>
      <c r="Y5" s="632"/>
      <c r="Z5" s="633">
        <v>39</v>
      </c>
      <c r="AA5" s="633"/>
      <c r="AB5" s="633"/>
      <c r="AC5" s="633"/>
      <c r="AD5" s="634">
        <v>14408926</v>
      </c>
      <c r="AE5" s="634"/>
      <c r="AF5" s="634"/>
      <c r="AG5" s="634"/>
      <c r="AH5" s="634"/>
      <c r="AI5" s="634"/>
      <c r="AJ5" s="634"/>
      <c r="AK5" s="634"/>
      <c r="AL5" s="635">
        <v>62.2</v>
      </c>
      <c r="AM5" s="636"/>
      <c r="AN5" s="636"/>
      <c r="AO5" s="637"/>
      <c r="AP5" s="627" t="s">
        <v>224</v>
      </c>
      <c r="AQ5" s="628"/>
      <c r="AR5" s="628"/>
      <c r="AS5" s="628"/>
      <c r="AT5" s="628"/>
      <c r="AU5" s="628"/>
      <c r="AV5" s="628"/>
      <c r="AW5" s="628"/>
      <c r="AX5" s="628"/>
      <c r="AY5" s="628"/>
      <c r="AZ5" s="628"/>
      <c r="BA5" s="628"/>
      <c r="BB5" s="628"/>
      <c r="BC5" s="628"/>
      <c r="BD5" s="628"/>
      <c r="BE5" s="628"/>
      <c r="BF5" s="629"/>
      <c r="BG5" s="641">
        <v>14408926</v>
      </c>
      <c r="BH5" s="642"/>
      <c r="BI5" s="642"/>
      <c r="BJ5" s="642"/>
      <c r="BK5" s="642"/>
      <c r="BL5" s="642"/>
      <c r="BM5" s="642"/>
      <c r="BN5" s="643"/>
      <c r="BO5" s="644">
        <v>95.2</v>
      </c>
      <c r="BP5" s="644"/>
      <c r="BQ5" s="644"/>
      <c r="BR5" s="644"/>
      <c r="BS5" s="645">
        <v>125358</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c r="B6" s="638" t="s">
        <v>228</v>
      </c>
      <c r="C6" s="639"/>
      <c r="D6" s="639"/>
      <c r="E6" s="639"/>
      <c r="F6" s="639"/>
      <c r="G6" s="639"/>
      <c r="H6" s="639"/>
      <c r="I6" s="639"/>
      <c r="J6" s="639"/>
      <c r="K6" s="639"/>
      <c r="L6" s="639"/>
      <c r="M6" s="639"/>
      <c r="N6" s="639"/>
      <c r="O6" s="639"/>
      <c r="P6" s="639"/>
      <c r="Q6" s="640"/>
      <c r="R6" s="641">
        <v>330216</v>
      </c>
      <c r="S6" s="642"/>
      <c r="T6" s="642"/>
      <c r="U6" s="642"/>
      <c r="V6" s="642"/>
      <c r="W6" s="642"/>
      <c r="X6" s="642"/>
      <c r="Y6" s="643"/>
      <c r="Z6" s="644">
        <v>0.9</v>
      </c>
      <c r="AA6" s="644"/>
      <c r="AB6" s="644"/>
      <c r="AC6" s="644"/>
      <c r="AD6" s="645">
        <v>330216</v>
      </c>
      <c r="AE6" s="645"/>
      <c r="AF6" s="645"/>
      <c r="AG6" s="645"/>
      <c r="AH6" s="645"/>
      <c r="AI6" s="645"/>
      <c r="AJ6" s="645"/>
      <c r="AK6" s="645"/>
      <c r="AL6" s="646">
        <v>1.4</v>
      </c>
      <c r="AM6" s="647"/>
      <c r="AN6" s="647"/>
      <c r="AO6" s="648"/>
      <c r="AP6" s="638" t="s">
        <v>229</v>
      </c>
      <c r="AQ6" s="639"/>
      <c r="AR6" s="639"/>
      <c r="AS6" s="639"/>
      <c r="AT6" s="639"/>
      <c r="AU6" s="639"/>
      <c r="AV6" s="639"/>
      <c r="AW6" s="639"/>
      <c r="AX6" s="639"/>
      <c r="AY6" s="639"/>
      <c r="AZ6" s="639"/>
      <c r="BA6" s="639"/>
      <c r="BB6" s="639"/>
      <c r="BC6" s="639"/>
      <c r="BD6" s="639"/>
      <c r="BE6" s="639"/>
      <c r="BF6" s="640"/>
      <c r="BG6" s="641">
        <v>14408926</v>
      </c>
      <c r="BH6" s="642"/>
      <c r="BI6" s="642"/>
      <c r="BJ6" s="642"/>
      <c r="BK6" s="642"/>
      <c r="BL6" s="642"/>
      <c r="BM6" s="642"/>
      <c r="BN6" s="643"/>
      <c r="BO6" s="644">
        <v>95.2</v>
      </c>
      <c r="BP6" s="644"/>
      <c r="BQ6" s="644"/>
      <c r="BR6" s="644"/>
      <c r="BS6" s="645">
        <v>125358</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296599</v>
      </c>
      <c r="CS6" s="642"/>
      <c r="CT6" s="642"/>
      <c r="CU6" s="642"/>
      <c r="CV6" s="642"/>
      <c r="CW6" s="642"/>
      <c r="CX6" s="642"/>
      <c r="CY6" s="643"/>
      <c r="CZ6" s="635">
        <v>0.8</v>
      </c>
      <c r="DA6" s="636"/>
      <c r="DB6" s="636"/>
      <c r="DC6" s="655"/>
      <c r="DD6" s="650" t="s">
        <v>231</v>
      </c>
      <c r="DE6" s="642"/>
      <c r="DF6" s="642"/>
      <c r="DG6" s="642"/>
      <c r="DH6" s="642"/>
      <c r="DI6" s="642"/>
      <c r="DJ6" s="642"/>
      <c r="DK6" s="642"/>
      <c r="DL6" s="642"/>
      <c r="DM6" s="642"/>
      <c r="DN6" s="642"/>
      <c r="DO6" s="642"/>
      <c r="DP6" s="643"/>
      <c r="DQ6" s="650">
        <v>296599</v>
      </c>
      <c r="DR6" s="642"/>
      <c r="DS6" s="642"/>
      <c r="DT6" s="642"/>
      <c r="DU6" s="642"/>
      <c r="DV6" s="642"/>
      <c r="DW6" s="642"/>
      <c r="DX6" s="642"/>
      <c r="DY6" s="642"/>
      <c r="DZ6" s="642"/>
      <c r="EA6" s="642"/>
      <c r="EB6" s="642"/>
      <c r="EC6" s="651"/>
    </row>
    <row r="7" spans="2:143" ht="11.25" customHeight="1">
      <c r="B7" s="638" t="s">
        <v>232</v>
      </c>
      <c r="C7" s="639"/>
      <c r="D7" s="639"/>
      <c r="E7" s="639"/>
      <c r="F7" s="639"/>
      <c r="G7" s="639"/>
      <c r="H7" s="639"/>
      <c r="I7" s="639"/>
      <c r="J7" s="639"/>
      <c r="K7" s="639"/>
      <c r="L7" s="639"/>
      <c r="M7" s="639"/>
      <c r="N7" s="639"/>
      <c r="O7" s="639"/>
      <c r="P7" s="639"/>
      <c r="Q7" s="640"/>
      <c r="R7" s="641">
        <v>23303</v>
      </c>
      <c r="S7" s="642"/>
      <c r="T7" s="642"/>
      <c r="U7" s="642"/>
      <c r="V7" s="642"/>
      <c r="W7" s="642"/>
      <c r="X7" s="642"/>
      <c r="Y7" s="643"/>
      <c r="Z7" s="644">
        <v>0.1</v>
      </c>
      <c r="AA7" s="644"/>
      <c r="AB7" s="644"/>
      <c r="AC7" s="644"/>
      <c r="AD7" s="645">
        <v>23303</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7613269</v>
      </c>
      <c r="BH7" s="642"/>
      <c r="BI7" s="642"/>
      <c r="BJ7" s="642"/>
      <c r="BK7" s="642"/>
      <c r="BL7" s="642"/>
      <c r="BM7" s="642"/>
      <c r="BN7" s="643"/>
      <c r="BO7" s="644">
        <v>50.3</v>
      </c>
      <c r="BP7" s="644"/>
      <c r="BQ7" s="644"/>
      <c r="BR7" s="644"/>
      <c r="BS7" s="645">
        <v>125358</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3623020</v>
      </c>
      <c r="CS7" s="642"/>
      <c r="CT7" s="642"/>
      <c r="CU7" s="642"/>
      <c r="CV7" s="642"/>
      <c r="CW7" s="642"/>
      <c r="CX7" s="642"/>
      <c r="CY7" s="643"/>
      <c r="CZ7" s="644">
        <v>9.9</v>
      </c>
      <c r="DA7" s="644"/>
      <c r="DB7" s="644"/>
      <c r="DC7" s="644"/>
      <c r="DD7" s="650">
        <v>91644</v>
      </c>
      <c r="DE7" s="642"/>
      <c r="DF7" s="642"/>
      <c r="DG7" s="642"/>
      <c r="DH7" s="642"/>
      <c r="DI7" s="642"/>
      <c r="DJ7" s="642"/>
      <c r="DK7" s="642"/>
      <c r="DL7" s="642"/>
      <c r="DM7" s="642"/>
      <c r="DN7" s="642"/>
      <c r="DO7" s="642"/>
      <c r="DP7" s="643"/>
      <c r="DQ7" s="650">
        <v>3169323</v>
      </c>
      <c r="DR7" s="642"/>
      <c r="DS7" s="642"/>
      <c r="DT7" s="642"/>
      <c r="DU7" s="642"/>
      <c r="DV7" s="642"/>
      <c r="DW7" s="642"/>
      <c r="DX7" s="642"/>
      <c r="DY7" s="642"/>
      <c r="DZ7" s="642"/>
      <c r="EA7" s="642"/>
      <c r="EB7" s="642"/>
      <c r="EC7" s="651"/>
    </row>
    <row r="8" spans="2:143" ht="11.25" customHeight="1">
      <c r="B8" s="638" t="s">
        <v>235</v>
      </c>
      <c r="C8" s="639"/>
      <c r="D8" s="639"/>
      <c r="E8" s="639"/>
      <c r="F8" s="639"/>
      <c r="G8" s="639"/>
      <c r="H8" s="639"/>
      <c r="I8" s="639"/>
      <c r="J8" s="639"/>
      <c r="K8" s="639"/>
      <c r="L8" s="639"/>
      <c r="M8" s="639"/>
      <c r="N8" s="639"/>
      <c r="O8" s="639"/>
      <c r="P8" s="639"/>
      <c r="Q8" s="640"/>
      <c r="R8" s="641">
        <v>64706</v>
      </c>
      <c r="S8" s="642"/>
      <c r="T8" s="642"/>
      <c r="U8" s="642"/>
      <c r="V8" s="642"/>
      <c r="W8" s="642"/>
      <c r="X8" s="642"/>
      <c r="Y8" s="643"/>
      <c r="Z8" s="644">
        <v>0.2</v>
      </c>
      <c r="AA8" s="644"/>
      <c r="AB8" s="644"/>
      <c r="AC8" s="644"/>
      <c r="AD8" s="645">
        <v>64706</v>
      </c>
      <c r="AE8" s="645"/>
      <c r="AF8" s="645"/>
      <c r="AG8" s="645"/>
      <c r="AH8" s="645"/>
      <c r="AI8" s="645"/>
      <c r="AJ8" s="645"/>
      <c r="AK8" s="645"/>
      <c r="AL8" s="646">
        <v>0.3</v>
      </c>
      <c r="AM8" s="647"/>
      <c r="AN8" s="647"/>
      <c r="AO8" s="648"/>
      <c r="AP8" s="638" t="s">
        <v>236</v>
      </c>
      <c r="AQ8" s="639"/>
      <c r="AR8" s="639"/>
      <c r="AS8" s="639"/>
      <c r="AT8" s="639"/>
      <c r="AU8" s="639"/>
      <c r="AV8" s="639"/>
      <c r="AW8" s="639"/>
      <c r="AX8" s="639"/>
      <c r="AY8" s="639"/>
      <c r="AZ8" s="639"/>
      <c r="BA8" s="639"/>
      <c r="BB8" s="639"/>
      <c r="BC8" s="639"/>
      <c r="BD8" s="639"/>
      <c r="BE8" s="639"/>
      <c r="BF8" s="640"/>
      <c r="BG8" s="641">
        <v>216400</v>
      </c>
      <c r="BH8" s="642"/>
      <c r="BI8" s="642"/>
      <c r="BJ8" s="642"/>
      <c r="BK8" s="642"/>
      <c r="BL8" s="642"/>
      <c r="BM8" s="642"/>
      <c r="BN8" s="643"/>
      <c r="BO8" s="644">
        <v>1.4</v>
      </c>
      <c r="BP8" s="644"/>
      <c r="BQ8" s="644"/>
      <c r="BR8" s="644"/>
      <c r="BS8" s="650" t="s">
        <v>174</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13800155</v>
      </c>
      <c r="CS8" s="642"/>
      <c r="CT8" s="642"/>
      <c r="CU8" s="642"/>
      <c r="CV8" s="642"/>
      <c r="CW8" s="642"/>
      <c r="CX8" s="642"/>
      <c r="CY8" s="643"/>
      <c r="CZ8" s="644">
        <v>37.9</v>
      </c>
      <c r="DA8" s="644"/>
      <c r="DB8" s="644"/>
      <c r="DC8" s="644"/>
      <c r="DD8" s="650">
        <v>60219</v>
      </c>
      <c r="DE8" s="642"/>
      <c r="DF8" s="642"/>
      <c r="DG8" s="642"/>
      <c r="DH8" s="642"/>
      <c r="DI8" s="642"/>
      <c r="DJ8" s="642"/>
      <c r="DK8" s="642"/>
      <c r="DL8" s="642"/>
      <c r="DM8" s="642"/>
      <c r="DN8" s="642"/>
      <c r="DO8" s="642"/>
      <c r="DP8" s="643"/>
      <c r="DQ8" s="650">
        <v>7347774</v>
      </c>
      <c r="DR8" s="642"/>
      <c r="DS8" s="642"/>
      <c r="DT8" s="642"/>
      <c r="DU8" s="642"/>
      <c r="DV8" s="642"/>
      <c r="DW8" s="642"/>
      <c r="DX8" s="642"/>
      <c r="DY8" s="642"/>
      <c r="DZ8" s="642"/>
      <c r="EA8" s="642"/>
      <c r="EB8" s="642"/>
      <c r="EC8" s="651"/>
    </row>
    <row r="9" spans="2:143" ht="11.25" customHeight="1">
      <c r="B9" s="638" t="s">
        <v>238</v>
      </c>
      <c r="C9" s="639"/>
      <c r="D9" s="639"/>
      <c r="E9" s="639"/>
      <c r="F9" s="639"/>
      <c r="G9" s="639"/>
      <c r="H9" s="639"/>
      <c r="I9" s="639"/>
      <c r="J9" s="639"/>
      <c r="K9" s="639"/>
      <c r="L9" s="639"/>
      <c r="M9" s="639"/>
      <c r="N9" s="639"/>
      <c r="O9" s="639"/>
      <c r="P9" s="639"/>
      <c r="Q9" s="640"/>
      <c r="R9" s="641">
        <v>59456</v>
      </c>
      <c r="S9" s="642"/>
      <c r="T9" s="642"/>
      <c r="U9" s="642"/>
      <c r="V9" s="642"/>
      <c r="W9" s="642"/>
      <c r="X9" s="642"/>
      <c r="Y9" s="643"/>
      <c r="Z9" s="644">
        <v>0.2</v>
      </c>
      <c r="AA9" s="644"/>
      <c r="AB9" s="644"/>
      <c r="AC9" s="644"/>
      <c r="AD9" s="645">
        <v>59456</v>
      </c>
      <c r="AE9" s="645"/>
      <c r="AF9" s="645"/>
      <c r="AG9" s="645"/>
      <c r="AH9" s="645"/>
      <c r="AI9" s="645"/>
      <c r="AJ9" s="645"/>
      <c r="AK9" s="645"/>
      <c r="AL9" s="646">
        <v>0.3</v>
      </c>
      <c r="AM9" s="647"/>
      <c r="AN9" s="647"/>
      <c r="AO9" s="648"/>
      <c r="AP9" s="638" t="s">
        <v>239</v>
      </c>
      <c r="AQ9" s="639"/>
      <c r="AR9" s="639"/>
      <c r="AS9" s="639"/>
      <c r="AT9" s="639"/>
      <c r="AU9" s="639"/>
      <c r="AV9" s="639"/>
      <c r="AW9" s="639"/>
      <c r="AX9" s="639"/>
      <c r="AY9" s="639"/>
      <c r="AZ9" s="639"/>
      <c r="BA9" s="639"/>
      <c r="BB9" s="639"/>
      <c r="BC9" s="639"/>
      <c r="BD9" s="639"/>
      <c r="BE9" s="639"/>
      <c r="BF9" s="640"/>
      <c r="BG9" s="641">
        <v>6495390</v>
      </c>
      <c r="BH9" s="642"/>
      <c r="BI9" s="642"/>
      <c r="BJ9" s="642"/>
      <c r="BK9" s="642"/>
      <c r="BL9" s="642"/>
      <c r="BM9" s="642"/>
      <c r="BN9" s="643"/>
      <c r="BO9" s="644">
        <v>42.9</v>
      </c>
      <c r="BP9" s="644"/>
      <c r="BQ9" s="644"/>
      <c r="BR9" s="644"/>
      <c r="BS9" s="650" t="s">
        <v>136</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2693047</v>
      </c>
      <c r="CS9" s="642"/>
      <c r="CT9" s="642"/>
      <c r="CU9" s="642"/>
      <c r="CV9" s="642"/>
      <c r="CW9" s="642"/>
      <c r="CX9" s="642"/>
      <c r="CY9" s="643"/>
      <c r="CZ9" s="644">
        <v>7.4</v>
      </c>
      <c r="DA9" s="644"/>
      <c r="DB9" s="644"/>
      <c r="DC9" s="644"/>
      <c r="DD9" s="650">
        <v>41918</v>
      </c>
      <c r="DE9" s="642"/>
      <c r="DF9" s="642"/>
      <c r="DG9" s="642"/>
      <c r="DH9" s="642"/>
      <c r="DI9" s="642"/>
      <c r="DJ9" s="642"/>
      <c r="DK9" s="642"/>
      <c r="DL9" s="642"/>
      <c r="DM9" s="642"/>
      <c r="DN9" s="642"/>
      <c r="DO9" s="642"/>
      <c r="DP9" s="643"/>
      <c r="DQ9" s="650">
        <v>2539356</v>
      </c>
      <c r="DR9" s="642"/>
      <c r="DS9" s="642"/>
      <c r="DT9" s="642"/>
      <c r="DU9" s="642"/>
      <c r="DV9" s="642"/>
      <c r="DW9" s="642"/>
      <c r="DX9" s="642"/>
      <c r="DY9" s="642"/>
      <c r="DZ9" s="642"/>
      <c r="EA9" s="642"/>
      <c r="EB9" s="642"/>
      <c r="EC9" s="651"/>
    </row>
    <row r="10" spans="2:143" ht="11.25" customHeight="1">
      <c r="B10" s="638" t="s">
        <v>241</v>
      </c>
      <c r="C10" s="639"/>
      <c r="D10" s="639"/>
      <c r="E10" s="639"/>
      <c r="F10" s="639"/>
      <c r="G10" s="639"/>
      <c r="H10" s="639"/>
      <c r="I10" s="639"/>
      <c r="J10" s="639"/>
      <c r="K10" s="639"/>
      <c r="L10" s="639"/>
      <c r="M10" s="639"/>
      <c r="N10" s="639"/>
      <c r="O10" s="639"/>
      <c r="P10" s="639"/>
      <c r="Q10" s="640"/>
      <c r="R10" s="641" t="s">
        <v>136</v>
      </c>
      <c r="S10" s="642"/>
      <c r="T10" s="642"/>
      <c r="U10" s="642"/>
      <c r="V10" s="642"/>
      <c r="W10" s="642"/>
      <c r="X10" s="642"/>
      <c r="Y10" s="643"/>
      <c r="Z10" s="644" t="s">
        <v>231</v>
      </c>
      <c r="AA10" s="644"/>
      <c r="AB10" s="644"/>
      <c r="AC10" s="644"/>
      <c r="AD10" s="645" t="s">
        <v>231</v>
      </c>
      <c r="AE10" s="645"/>
      <c r="AF10" s="645"/>
      <c r="AG10" s="645"/>
      <c r="AH10" s="645"/>
      <c r="AI10" s="645"/>
      <c r="AJ10" s="645"/>
      <c r="AK10" s="645"/>
      <c r="AL10" s="646" t="s">
        <v>231</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256017</v>
      </c>
      <c r="BH10" s="642"/>
      <c r="BI10" s="642"/>
      <c r="BJ10" s="642"/>
      <c r="BK10" s="642"/>
      <c r="BL10" s="642"/>
      <c r="BM10" s="642"/>
      <c r="BN10" s="643"/>
      <c r="BO10" s="644">
        <v>1.7</v>
      </c>
      <c r="BP10" s="644"/>
      <c r="BQ10" s="644"/>
      <c r="BR10" s="644"/>
      <c r="BS10" s="650" t="s">
        <v>231</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122106</v>
      </c>
      <c r="CS10" s="642"/>
      <c r="CT10" s="642"/>
      <c r="CU10" s="642"/>
      <c r="CV10" s="642"/>
      <c r="CW10" s="642"/>
      <c r="CX10" s="642"/>
      <c r="CY10" s="643"/>
      <c r="CZ10" s="644">
        <v>0.3</v>
      </c>
      <c r="DA10" s="644"/>
      <c r="DB10" s="644"/>
      <c r="DC10" s="644"/>
      <c r="DD10" s="650">
        <v>884</v>
      </c>
      <c r="DE10" s="642"/>
      <c r="DF10" s="642"/>
      <c r="DG10" s="642"/>
      <c r="DH10" s="642"/>
      <c r="DI10" s="642"/>
      <c r="DJ10" s="642"/>
      <c r="DK10" s="642"/>
      <c r="DL10" s="642"/>
      <c r="DM10" s="642"/>
      <c r="DN10" s="642"/>
      <c r="DO10" s="642"/>
      <c r="DP10" s="643"/>
      <c r="DQ10" s="650">
        <v>71162</v>
      </c>
      <c r="DR10" s="642"/>
      <c r="DS10" s="642"/>
      <c r="DT10" s="642"/>
      <c r="DU10" s="642"/>
      <c r="DV10" s="642"/>
      <c r="DW10" s="642"/>
      <c r="DX10" s="642"/>
      <c r="DY10" s="642"/>
      <c r="DZ10" s="642"/>
      <c r="EA10" s="642"/>
      <c r="EB10" s="642"/>
      <c r="EC10" s="651"/>
    </row>
    <row r="11" spans="2:143" ht="11.25" customHeight="1">
      <c r="B11" s="638" t="s">
        <v>244</v>
      </c>
      <c r="C11" s="639"/>
      <c r="D11" s="639"/>
      <c r="E11" s="639"/>
      <c r="F11" s="639"/>
      <c r="G11" s="639"/>
      <c r="H11" s="639"/>
      <c r="I11" s="639"/>
      <c r="J11" s="639"/>
      <c r="K11" s="639"/>
      <c r="L11" s="639"/>
      <c r="M11" s="639"/>
      <c r="N11" s="639"/>
      <c r="O11" s="639"/>
      <c r="P11" s="639"/>
      <c r="Q11" s="640"/>
      <c r="R11" s="641" t="s">
        <v>136</v>
      </c>
      <c r="S11" s="642"/>
      <c r="T11" s="642"/>
      <c r="U11" s="642"/>
      <c r="V11" s="642"/>
      <c r="W11" s="642"/>
      <c r="X11" s="642"/>
      <c r="Y11" s="643"/>
      <c r="Z11" s="644" t="s">
        <v>136</v>
      </c>
      <c r="AA11" s="644"/>
      <c r="AB11" s="644"/>
      <c r="AC11" s="644"/>
      <c r="AD11" s="645" t="s">
        <v>136</v>
      </c>
      <c r="AE11" s="645"/>
      <c r="AF11" s="645"/>
      <c r="AG11" s="645"/>
      <c r="AH11" s="645"/>
      <c r="AI11" s="645"/>
      <c r="AJ11" s="645"/>
      <c r="AK11" s="645"/>
      <c r="AL11" s="646" t="s">
        <v>136</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645462</v>
      </c>
      <c r="BH11" s="642"/>
      <c r="BI11" s="642"/>
      <c r="BJ11" s="642"/>
      <c r="BK11" s="642"/>
      <c r="BL11" s="642"/>
      <c r="BM11" s="642"/>
      <c r="BN11" s="643"/>
      <c r="BO11" s="644">
        <v>4.3</v>
      </c>
      <c r="BP11" s="644"/>
      <c r="BQ11" s="644"/>
      <c r="BR11" s="644"/>
      <c r="BS11" s="650">
        <v>125358</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450000</v>
      </c>
      <c r="CS11" s="642"/>
      <c r="CT11" s="642"/>
      <c r="CU11" s="642"/>
      <c r="CV11" s="642"/>
      <c r="CW11" s="642"/>
      <c r="CX11" s="642"/>
      <c r="CY11" s="643"/>
      <c r="CZ11" s="644">
        <v>1.2</v>
      </c>
      <c r="DA11" s="644"/>
      <c r="DB11" s="644"/>
      <c r="DC11" s="644"/>
      <c r="DD11" s="650">
        <v>94429</v>
      </c>
      <c r="DE11" s="642"/>
      <c r="DF11" s="642"/>
      <c r="DG11" s="642"/>
      <c r="DH11" s="642"/>
      <c r="DI11" s="642"/>
      <c r="DJ11" s="642"/>
      <c r="DK11" s="642"/>
      <c r="DL11" s="642"/>
      <c r="DM11" s="642"/>
      <c r="DN11" s="642"/>
      <c r="DO11" s="642"/>
      <c r="DP11" s="643"/>
      <c r="DQ11" s="650">
        <v>298130</v>
      </c>
      <c r="DR11" s="642"/>
      <c r="DS11" s="642"/>
      <c r="DT11" s="642"/>
      <c r="DU11" s="642"/>
      <c r="DV11" s="642"/>
      <c r="DW11" s="642"/>
      <c r="DX11" s="642"/>
      <c r="DY11" s="642"/>
      <c r="DZ11" s="642"/>
      <c r="EA11" s="642"/>
      <c r="EB11" s="642"/>
      <c r="EC11" s="651"/>
    </row>
    <row r="12" spans="2:143" ht="11.25" customHeight="1">
      <c r="B12" s="638" t="s">
        <v>247</v>
      </c>
      <c r="C12" s="639"/>
      <c r="D12" s="639"/>
      <c r="E12" s="639"/>
      <c r="F12" s="639"/>
      <c r="G12" s="639"/>
      <c r="H12" s="639"/>
      <c r="I12" s="639"/>
      <c r="J12" s="639"/>
      <c r="K12" s="639"/>
      <c r="L12" s="639"/>
      <c r="M12" s="639"/>
      <c r="N12" s="639"/>
      <c r="O12" s="639"/>
      <c r="P12" s="639"/>
      <c r="Q12" s="640"/>
      <c r="R12" s="641">
        <v>1915553</v>
      </c>
      <c r="S12" s="642"/>
      <c r="T12" s="642"/>
      <c r="U12" s="642"/>
      <c r="V12" s="642"/>
      <c r="W12" s="642"/>
      <c r="X12" s="642"/>
      <c r="Y12" s="643"/>
      <c r="Z12" s="644">
        <v>4.9000000000000004</v>
      </c>
      <c r="AA12" s="644"/>
      <c r="AB12" s="644"/>
      <c r="AC12" s="644"/>
      <c r="AD12" s="645">
        <v>1915553</v>
      </c>
      <c r="AE12" s="645"/>
      <c r="AF12" s="645"/>
      <c r="AG12" s="645"/>
      <c r="AH12" s="645"/>
      <c r="AI12" s="645"/>
      <c r="AJ12" s="645"/>
      <c r="AK12" s="645"/>
      <c r="AL12" s="646">
        <v>8.3000000000000007</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6009897</v>
      </c>
      <c r="BH12" s="642"/>
      <c r="BI12" s="642"/>
      <c r="BJ12" s="642"/>
      <c r="BK12" s="642"/>
      <c r="BL12" s="642"/>
      <c r="BM12" s="642"/>
      <c r="BN12" s="643"/>
      <c r="BO12" s="644">
        <v>39.700000000000003</v>
      </c>
      <c r="BP12" s="644"/>
      <c r="BQ12" s="644"/>
      <c r="BR12" s="644"/>
      <c r="BS12" s="650" t="s">
        <v>136</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367966</v>
      </c>
      <c r="CS12" s="642"/>
      <c r="CT12" s="642"/>
      <c r="CU12" s="642"/>
      <c r="CV12" s="642"/>
      <c r="CW12" s="642"/>
      <c r="CX12" s="642"/>
      <c r="CY12" s="643"/>
      <c r="CZ12" s="644">
        <v>1</v>
      </c>
      <c r="DA12" s="644"/>
      <c r="DB12" s="644"/>
      <c r="DC12" s="644"/>
      <c r="DD12" s="650">
        <v>103</v>
      </c>
      <c r="DE12" s="642"/>
      <c r="DF12" s="642"/>
      <c r="DG12" s="642"/>
      <c r="DH12" s="642"/>
      <c r="DI12" s="642"/>
      <c r="DJ12" s="642"/>
      <c r="DK12" s="642"/>
      <c r="DL12" s="642"/>
      <c r="DM12" s="642"/>
      <c r="DN12" s="642"/>
      <c r="DO12" s="642"/>
      <c r="DP12" s="643"/>
      <c r="DQ12" s="650">
        <v>338016</v>
      </c>
      <c r="DR12" s="642"/>
      <c r="DS12" s="642"/>
      <c r="DT12" s="642"/>
      <c r="DU12" s="642"/>
      <c r="DV12" s="642"/>
      <c r="DW12" s="642"/>
      <c r="DX12" s="642"/>
      <c r="DY12" s="642"/>
      <c r="DZ12" s="642"/>
      <c r="EA12" s="642"/>
      <c r="EB12" s="642"/>
      <c r="EC12" s="651"/>
    </row>
    <row r="13" spans="2:143" ht="11.25" customHeight="1">
      <c r="B13" s="638" t="s">
        <v>250</v>
      </c>
      <c r="C13" s="639"/>
      <c r="D13" s="639"/>
      <c r="E13" s="639"/>
      <c r="F13" s="639"/>
      <c r="G13" s="639"/>
      <c r="H13" s="639"/>
      <c r="I13" s="639"/>
      <c r="J13" s="639"/>
      <c r="K13" s="639"/>
      <c r="L13" s="639"/>
      <c r="M13" s="639"/>
      <c r="N13" s="639"/>
      <c r="O13" s="639"/>
      <c r="P13" s="639"/>
      <c r="Q13" s="640"/>
      <c r="R13" s="641">
        <v>18926</v>
      </c>
      <c r="S13" s="642"/>
      <c r="T13" s="642"/>
      <c r="U13" s="642"/>
      <c r="V13" s="642"/>
      <c r="W13" s="642"/>
      <c r="X13" s="642"/>
      <c r="Y13" s="643"/>
      <c r="Z13" s="644">
        <v>0</v>
      </c>
      <c r="AA13" s="644"/>
      <c r="AB13" s="644"/>
      <c r="AC13" s="644"/>
      <c r="AD13" s="645">
        <v>18926</v>
      </c>
      <c r="AE13" s="645"/>
      <c r="AF13" s="645"/>
      <c r="AG13" s="645"/>
      <c r="AH13" s="645"/>
      <c r="AI13" s="645"/>
      <c r="AJ13" s="645"/>
      <c r="AK13" s="645"/>
      <c r="AL13" s="646">
        <v>0.1</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5985596</v>
      </c>
      <c r="BH13" s="642"/>
      <c r="BI13" s="642"/>
      <c r="BJ13" s="642"/>
      <c r="BK13" s="642"/>
      <c r="BL13" s="642"/>
      <c r="BM13" s="642"/>
      <c r="BN13" s="643"/>
      <c r="BO13" s="644">
        <v>39.6</v>
      </c>
      <c r="BP13" s="644"/>
      <c r="BQ13" s="644"/>
      <c r="BR13" s="644"/>
      <c r="BS13" s="650" t="s">
        <v>174</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4765137</v>
      </c>
      <c r="CS13" s="642"/>
      <c r="CT13" s="642"/>
      <c r="CU13" s="642"/>
      <c r="CV13" s="642"/>
      <c r="CW13" s="642"/>
      <c r="CX13" s="642"/>
      <c r="CY13" s="643"/>
      <c r="CZ13" s="644">
        <v>13.1</v>
      </c>
      <c r="DA13" s="644"/>
      <c r="DB13" s="644"/>
      <c r="DC13" s="644"/>
      <c r="DD13" s="650">
        <v>2441829</v>
      </c>
      <c r="DE13" s="642"/>
      <c r="DF13" s="642"/>
      <c r="DG13" s="642"/>
      <c r="DH13" s="642"/>
      <c r="DI13" s="642"/>
      <c r="DJ13" s="642"/>
      <c r="DK13" s="642"/>
      <c r="DL13" s="642"/>
      <c r="DM13" s="642"/>
      <c r="DN13" s="642"/>
      <c r="DO13" s="642"/>
      <c r="DP13" s="643"/>
      <c r="DQ13" s="650">
        <v>3034916</v>
      </c>
      <c r="DR13" s="642"/>
      <c r="DS13" s="642"/>
      <c r="DT13" s="642"/>
      <c r="DU13" s="642"/>
      <c r="DV13" s="642"/>
      <c r="DW13" s="642"/>
      <c r="DX13" s="642"/>
      <c r="DY13" s="642"/>
      <c r="DZ13" s="642"/>
      <c r="EA13" s="642"/>
      <c r="EB13" s="642"/>
      <c r="EC13" s="651"/>
    </row>
    <row r="14" spans="2:143" ht="11.25" customHeight="1">
      <c r="B14" s="638" t="s">
        <v>253</v>
      </c>
      <c r="C14" s="639"/>
      <c r="D14" s="639"/>
      <c r="E14" s="639"/>
      <c r="F14" s="639"/>
      <c r="G14" s="639"/>
      <c r="H14" s="639"/>
      <c r="I14" s="639"/>
      <c r="J14" s="639"/>
      <c r="K14" s="639"/>
      <c r="L14" s="639"/>
      <c r="M14" s="639"/>
      <c r="N14" s="639"/>
      <c r="O14" s="639"/>
      <c r="P14" s="639"/>
      <c r="Q14" s="640"/>
      <c r="R14" s="641" t="s">
        <v>231</v>
      </c>
      <c r="S14" s="642"/>
      <c r="T14" s="642"/>
      <c r="U14" s="642"/>
      <c r="V14" s="642"/>
      <c r="W14" s="642"/>
      <c r="X14" s="642"/>
      <c r="Y14" s="643"/>
      <c r="Z14" s="644" t="s">
        <v>231</v>
      </c>
      <c r="AA14" s="644"/>
      <c r="AB14" s="644"/>
      <c r="AC14" s="644"/>
      <c r="AD14" s="645" t="s">
        <v>136</v>
      </c>
      <c r="AE14" s="645"/>
      <c r="AF14" s="645"/>
      <c r="AG14" s="645"/>
      <c r="AH14" s="645"/>
      <c r="AI14" s="645"/>
      <c r="AJ14" s="645"/>
      <c r="AK14" s="645"/>
      <c r="AL14" s="646" t="s">
        <v>231</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230851</v>
      </c>
      <c r="BH14" s="642"/>
      <c r="BI14" s="642"/>
      <c r="BJ14" s="642"/>
      <c r="BK14" s="642"/>
      <c r="BL14" s="642"/>
      <c r="BM14" s="642"/>
      <c r="BN14" s="643"/>
      <c r="BO14" s="644">
        <v>1.5</v>
      </c>
      <c r="BP14" s="644"/>
      <c r="BQ14" s="644"/>
      <c r="BR14" s="644"/>
      <c r="BS14" s="650" t="s">
        <v>136</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1751769</v>
      </c>
      <c r="CS14" s="642"/>
      <c r="CT14" s="642"/>
      <c r="CU14" s="642"/>
      <c r="CV14" s="642"/>
      <c r="CW14" s="642"/>
      <c r="CX14" s="642"/>
      <c r="CY14" s="643"/>
      <c r="CZ14" s="644">
        <v>4.8</v>
      </c>
      <c r="DA14" s="644"/>
      <c r="DB14" s="644"/>
      <c r="DC14" s="644"/>
      <c r="DD14" s="650">
        <v>34734</v>
      </c>
      <c r="DE14" s="642"/>
      <c r="DF14" s="642"/>
      <c r="DG14" s="642"/>
      <c r="DH14" s="642"/>
      <c r="DI14" s="642"/>
      <c r="DJ14" s="642"/>
      <c r="DK14" s="642"/>
      <c r="DL14" s="642"/>
      <c r="DM14" s="642"/>
      <c r="DN14" s="642"/>
      <c r="DO14" s="642"/>
      <c r="DP14" s="643"/>
      <c r="DQ14" s="650">
        <v>1725246</v>
      </c>
      <c r="DR14" s="642"/>
      <c r="DS14" s="642"/>
      <c r="DT14" s="642"/>
      <c r="DU14" s="642"/>
      <c r="DV14" s="642"/>
      <c r="DW14" s="642"/>
      <c r="DX14" s="642"/>
      <c r="DY14" s="642"/>
      <c r="DZ14" s="642"/>
      <c r="EA14" s="642"/>
      <c r="EB14" s="642"/>
      <c r="EC14" s="651"/>
    </row>
    <row r="15" spans="2:143" ht="11.25" customHeight="1">
      <c r="B15" s="638" t="s">
        <v>256</v>
      </c>
      <c r="C15" s="639"/>
      <c r="D15" s="639"/>
      <c r="E15" s="639"/>
      <c r="F15" s="639"/>
      <c r="G15" s="639"/>
      <c r="H15" s="639"/>
      <c r="I15" s="639"/>
      <c r="J15" s="639"/>
      <c r="K15" s="639"/>
      <c r="L15" s="639"/>
      <c r="M15" s="639"/>
      <c r="N15" s="639"/>
      <c r="O15" s="639"/>
      <c r="P15" s="639"/>
      <c r="Q15" s="640"/>
      <c r="R15" s="641">
        <v>140320</v>
      </c>
      <c r="S15" s="642"/>
      <c r="T15" s="642"/>
      <c r="U15" s="642"/>
      <c r="V15" s="642"/>
      <c r="W15" s="642"/>
      <c r="X15" s="642"/>
      <c r="Y15" s="643"/>
      <c r="Z15" s="644">
        <v>0.4</v>
      </c>
      <c r="AA15" s="644"/>
      <c r="AB15" s="644"/>
      <c r="AC15" s="644"/>
      <c r="AD15" s="645">
        <v>140320</v>
      </c>
      <c r="AE15" s="645"/>
      <c r="AF15" s="645"/>
      <c r="AG15" s="645"/>
      <c r="AH15" s="645"/>
      <c r="AI15" s="645"/>
      <c r="AJ15" s="645"/>
      <c r="AK15" s="645"/>
      <c r="AL15" s="646">
        <v>0.6</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554909</v>
      </c>
      <c r="BH15" s="642"/>
      <c r="BI15" s="642"/>
      <c r="BJ15" s="642"/>
      <c r="BK15" s="642"/>
      <c r="BL15" s="642"/>
      <c r="BM15" s="642"/>
      <c r="BN15" s="643"/>
      <c r="BO15" s="644">
        <v>3.7</v>
      </c>
      <c r="BP15" s="644"/>
      <c r="BQ15" s="644"/>
      <c r="BR15" s="644"/>
      <c r="BS15" s="650" t="s">
        <v>136</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3720800</v>
      </c>
      <c r="CS15" s="642"/>
      <c r="CT15" s="642"/>
      <c r="CU15" s="642"/>
      <c r="CV15" s="642"/>
      <c r="CW15" s="642"/>
      <c r="CX15" s="642"/>
      <c r="CY15" s="643"/>
      <c r="CZ15" s="644">
        <v>10.199999999999999</v>
      </c>
      <c r="DA15" s="644"/>
      <c r="DB15" s="644"/>
      <c r="DC15" s="644"/>
      <c r="DD15" s="650">
        <v>583864</v>
      </c>
      <c r="DE15" s="642"/>
      <c r="DF15" s="642"/>
      <c r="DG15" s="642"/>
      <c r="DH15" s="642"/>
      <c r="DI15" s="642"/>
      <c r="DJ15" s="642"/>
      <c r="DK15" s="642"/>
      <c r="DL15" s="642"/>
      <c r="DM15" s="642"/>
      <c r="DN15" s="642"/>
      <c r="DO15" s="642"/>
      <c r="DP15" s="643"/>
      <c r="DQ15" s="650">
        <v>2999157</v>
      </c>
      <c r="DR15" s="642"/>
      <c r="DS15" s="642"/>
      <c r="DT15" s="642"/>
      <c r="DU15" s="642"/>
      <c r="DV15" s="642"/>
      <c r="DW15" s="642"/>
      <c r="DX15" s="642"/>
      <c r="DY15" s="642"/>
      <c r="DZ15" s="642"/>
      <c r="EA15" s="642"/>
      <c r="EB15" s="642"/>
      <c r="EC15" s="651"/>
    </row>
    <row r="16" spans="2:143" ht="11.25" customHeight="1">
      <c r="B16" s="638" t="s">
        <v>259</v>
      </c>
      <c r="C16" s="639"/>
      <c r="D16" s="639"/>
      <c r="E16" s="639"/>
      <c r="F16" s="639"/>
      <c r="G16" s="639"/>
      <c r="H16" s="639"/>
      <c r="I16" s="639"/>
      <c r="J16" s="639"/>
      <c r="K16" s="639"/>
      <c r="L16" s="639"/>
      <c r="M16" s="639"/>
      <c r="N16" s="639"/>
      <c r="O16" s="639"/>
      <c r="P16" s="639"/>
      <c r="Q16" s="640"/>
      <c r="R16" s="641" t="s">
        <v>136</v>
      </c>
      <c r="S16" s="642"/>
      <c r="T16" s="642"/>
      <c r="U16" s="642"/>
      <c r="V16" s="642"/>
      <c r="W16" s="642"/>
      <c r="X16" s="642"/>
      <c r="Y16" s="643"/>
      <c r="Z16" s="644" t="s">
        <v>231</v>
      </c>
      <c r="AA16" s="644"/>
      <c r="AB16" s="644"/>
      <c r="AC16" s="644"/>
      <c r="AD16" s="645" t="s">
        <v>136</v>
      </c>
      <c r="AE16" s="645"/>
      <c r="AF16" s="645"/>
      <c r="AG16" s="645"/>
      <c r="AH16" s="645"/>
      <c r="AI16" s="645"/>
      <c r="AJ16" s="645"/>
      <c r="AK16" s="645"/>
      <c r="AL16" s="646" t="s">
        <v>231</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136</v>
      </c>
      <c r="BH16" s="642"/>
      <c r="BI16" s="642"/>
      <c r="BJ16" s="642"/>
      <c r="BK16" s="642"/>
      <c r="BL16" s="642"/>
      <c r="BM16" s="642"/>
      <c r="BN16" s="643"/>
      <c r="BO16" s="644" t="s">
        <v>136</v>
      </c>
      <c r="BP16" s="644"/>
      <c r="BQ16" s="644"/>
      <c r="BR16" s="644"/>
      <c r="BS16" s="650" t="s">
        <v>136</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t="s">
        <v>136</v>
      </c>
      <c r="CS16" s="642"/>
      <c r="CT16" s="642"/>
      <c r="CU16" s="642"/>
      <c r="CV16" s="642"/>
      <c r="CW16" s="642"/>
      <c r="CX16" s="642"/>
      <c r="CY16" s="643"/>
      <c r="CZ16" s="644" t="s">
        <v>231</v>
      </c>
      <c r="DA16" s="644"/>
      <c r="DB16" s="644"/>
      <c r="DC16" s="644"/>
      <c r="DD16" s="650" t="s">
        <v>136</v>
      </c>
      <c r="DE16" s="642"/>
      <c r="DF16" s="642"/>
      <c r="DG16" s="642"/>
      <c r="DH16" s="642"/>
      <c r="DI16" s="642"/>
      <c r="DJ16" s="642"/>
      <c r="DK16" s="642"/>
      <c r="DL16" s="642"/>
      <c r="DM16" s="642"/>
      <c r="DN16" s="642"/>
      <c r="DO16" s="642"/>
      <c r="DP16" s="643"/>
      <c r="DQ16" s="650" t="s">
        <v>231</v>
      </c>
      <c r="DR16" s="642"/>
      <c r="DS16" s="642"/>
      <c r="DT16" s="642"/>
      <c r="DU16" s="642"/>
      <c r="DV16" s="642"/>
      <c r="DW16" s="642"/>
      <c r="DX16" s="642"/>
      <c r="DY16" s="642"/>
      <c r="DZ16" s="642"/>
      <c r="EA16" s="642"/>
      <c r="EB16" s="642"/>
      <c r="EC16" s="651"/>
    </row>
    <row r="17" spans="2:133" ht="11.25" customHeight="1">
      <c r="B17" s="638" t="s">
        <v>262</v>
      </c>
      <c r="C17" s="639"/>
      <c r="D17" s="639"/>
      <c r="E17" s="639"/>
      <c r="F17" s="639"/>
      <c r="G17" s="639"/>
      <c r="H17" s="639"/>
      <c r="I17" s="639"/>
      <c r="J17" s="639"/>
      <c r="K17" s="639"/>
      <c r="L17" s="639"/>
      <c r="M17" s="639"/>
      <c r="N17" s="639"/>
      <c r="O17" s="639"/>
      <c r="P17" s="639"/>
      <c r="Q17" s="640"/>
      <c r="R17" s="641">
        <v>108800</v>
      </c>
      <c r="S17" s="642"/>
      <c r="T17" s="642"/>
      <c r="U17" s="642"/>
      <c r="V17" s="642"/>
      <c r="W17" s="642"/>
      <c r="X17" s="642"/>
      <c r="Y17" s="643"/>
      <c r="Z17" s="644">
        <v>0.3</v>
      </c>
      <c r="AA17" s="644"/>
      <c r="AB17" s="644"/>
      <c r="AC17" s="644"/>
      <c r="AD17" s="645">
        <v>108800</v>
      </c>
      <c r="AE17" s="645"/>
      <c r="AF17" s="645"/>
      <c r="AG17" s="645"/>
      <c r="AH17" s="645"/>
      <c r="AI17" s="645"/>
      <c r="AJ17" s="645"/>
      <c r="AK17" s="645"/>
      <c r="AL17" s="646">
        <v>0.5</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136</v>
      </c>
      <c r="BH17" s="642"/>
      <c r="BI17" s="642"/>
      <c r="BJ17" s="642"/>
      <c r="BK17" s="642"/>
      <c r="BL17" s="642"/>
      <c r="BM17" s="642"/>
      <c r="BN17" s="643"/>
      <c r="BO17" s="644" t="s">
        <v>231</v>
      </c>
      <c r="BP17" s="644"/>
      <c r="BQ17" s="644"/>
      <c r="BR17" s="644"/>
      <c r="BS17" s="650" t="s">
        <v>136</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4859058</v>
      </c>
      <c r="CS17" s="642"/>
      <c r="CT17" s="642"/>
      <c r="CU17" s="642"/>
      <c r="CV17" s="642"/>
      <c r="CW17" s="642"/>
      <c r="CX17" s="642"/>
      <c r="CY17" s="643"/>
      <c r="CZ17" s="644">
        <v>13.3</v>
      </c>
      <c r="DA17" s="644"/>
      <c r="DB17" s="644"/>
      <c r="DC17" s="644"/>
      <c r="DD17" s="650" t="s">
        <v>231</v>
      </c>
      <c r="DE17" s="642"/>
      <c r="DF17" s="642"/>
      <c r="DG17" s="642"/>
      <c r="DH17" s="642"/>
      <c r="DI17" s="642"/>
      <c r="DJ17" s="642"/>
      <c r="DK17" s="642"/>
      <c r="DL17" s="642"/>
      <c r="DM17" s="642"/>
      <c r="DN17" s="642"/>
      <c r="DO17" s="642"/>
      <c r="DP17" s="643"/>
      <c r="DQ17" s="650">
        <v>4812624</v>
      </c>
      <c r="DR17" s="642"/>
      <c r="DS17" s="642"/>
      <c r="DT17" s="642"/>
      <c r="DU17" s="642"/>
      <c r="DV17" s="642"/>
      <c r="DW17" s="642"/>
      <c r="DX17" s="642"/>
      <c r="DY17" s="642"/>
      <c r="DZ17" s="642"/>
      <c r="EA17" s="642"/>
      <c r="EB17" s="642"/>
      <c r="EC17" s="651"/>
    </row>
    <row r="18" spans="2:133" ht="11.25" customHeight="1">
      <c r="B18" s="638" t="s">
        <v>265</v>
      </c>
      <c r="C18" s="639"/>
      <c r="D18" s="639"/>
      <c r="E18" s="639"/>
      <c r="F18" s="639"/>
      <c r="G18" s="639"/>
      <c r="H18" s="639"/>
      <c r="I18" s="639"/>
      <c r="J18" s="639"/>
      <c r="K18" s="639"/>
      <c r="L18" s="639"/>
      <c r="M18" s="639"/>
      <c r="N18" s="639"/>
      <c r="O18" s="639"/>
      <c r="P18" s="639"/>
      <c r="Q18" s="640"/>
      <c r="R18" s="641">
        <v>6320114</v>
      </c>
      <c r="S18" s="642"/>
      <c r="T18" s="642"/>
      <c r="U18" s="642"/>
      <c r="V18" s="642"/>
      <c r="W18" s="642"/>
      <c r="X18" s="642"/>
      <c r="Y18" s="643"/>
      <c r="Z18" s="644">
        <v>16.3</v>
      </c>
      <c r="AA18" s="644"/>
      <c r="AB18" s="644"/>
      <c r="AC18" s="644"/>
      <c r="AD18" s="645">
        <v>5932438</v>
      </c>
      <c r="AE18" s="645"/>
      <c r="AF18" s="645"/>
      <c r="AG18" s="645"/>
      <c r="AH18" s="645"/>
      <c r="AI18" s="645"/>
      <c r="AJ18" s="645"/>
      <c r="AK18" s="645"/>
      <c r="AL18" s="646">
        <v>25.6</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231</v>
      </c>
      <c r="BH18" s="642"/>
      <c r="BI18" s="642"/>
      <c r="BJ18" s="642"/>
      <c r="BK18" s="642"/>
      <c r="BL18" s="642"/>
      <c r="BM18" s="642"/>
      <c r="BN18" s="643"/>
      <c r="BO18" s="644" t="s">
        <v>231</v>
      </c>
      <c r="BP18" s="644"/>
      <c r="BQ18" s="644"/>
      <c r="BR18" s="644"/>
      <c r="BS18" s="650" t="s">
        <v>231</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231</v>
      </c>
      <c r="CS18" s="642"/>
      <c r="CT18" s="642"/>
      <c r="CU18" s="642"/>
      <c r="CV18" s="642"/>
      <c r="CW18" s="642"/>
      <c r="CX18" s="642"/>
      <c r="CY18" s="643"/>
      <c r="CZ18" s="644" t="s">
        <v>136</v>
      </c>
      <c r="DA18" s="644"/>
      <c r="DB18" s="644"/>
      <c r="DC18" s="644"/>
      <c r="DD18" s="650" t="s">
        <v>136</v>
      </c>
      <c r="DE18" s="642"/>
      <c r="DF18" s="642"/>
      <c r="DG18" s="642"/>
      <c r="DH18" s="642"/>
      <c r="DI18" s="642"/>
      <c r="DJ18" s="642"/>
      <c r="DK18" s="642"/>
      <c r="DL18" s="642"/>
      <c r="DM18" s="642"/>
      <c r="DN18" s="642"/>
      <c r="DO18" s="642"/>
      <c r="DP18" s="643"/>
      <c r="DQ18" s="650" t="s">
        <v>174</v>
      </c>
      <c r="DR18" s="642"/>
      <c r="DS18" s="642"/>
      <c r="DT18" s="642"/>
      <c r="DU18" s="642"/>
      <c r="DV18" s="642"/>
      <c r="DW18" s="642"/>
      <c r="DX18" s="642"/>
      <c r="DY18" s="642"/>
      <c r="DZ18" s="642"/>
      <c r="EA18" s="642"/>
      <c r="EB18" s="642"/>
      <c r="EC18" s="651"/>
    </row>
    <row r="19" spans="2:133" ht="11.25" customHeight="1">
      <c r="B19" s="638" t="s">
        <v>268</v>
      </c>
      <c r="C19" s="639"/>
      <c r="D19" s="639"/>
      <c r="E19" s="639"/>
      <c r="F19" s="639"/>
      <c r="G19" s="639"/>
      <c r="H19" s="639"/>
      <c r="I19" s="639"/>
      <c r="J19" s="639"/>
      <c r="K19" s="639"/>
      <c r="L19" s="639"/>
      <c r="M19" s="639"/>
      <c r="N19" s="639"/>
      <c r="O19" s="639"/>
      <c r="P19" s="639"/>
      <c r="Q19" s="640"/>
      <c r="R19" s="641">
        <v>5932438</v>
      </c>
      <c r="S19" s="642"/>
      <c r="T19" s="642"/>
      <c r="U19" s="642"/>
      <c r="V19" s="642"/>
      <c r="W19" s="642"/>
      <c r="X19" s="642"/>
      <c r="Y19" s="643"/>
      <c r="Z19" s="644">
        <v>15.3</v>
      </c>
      <c r="AA19" s="644"/>
      <c r="AB19" s="644"/>
      <c r="AC19" s="644"/>
      <c r="AD19" s="645">
        <v>5932438</v>
      </c>
      <c r="AE19" s="645"/>
      <c r="AF19" s="645"/>
      <c r="AG19" s="645"/>
      <c r="AH19" s="645"/>
      <c r="AI19" s="645"/>
      <c r="AJ19" s="645"/>
      <c r="AK19" s="645"/>
      <c r="AL19" s="646">
        <v>25.6</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722065</v>
      </c>
      <c r="BH19" s="642"/>
      <c r="BI19" s="642"/>
      <c r="BJ19" s="642"/>
      <c r="BK19" s="642"/>
      <c r="BL19" s="642"/>
      <c r="BM19" s="642"/>
      <c r="BN19" s="643"/>
      <c r="BO19" s="644">
        <v>4.8</v>
      </c>
      <c r="BP19" s="644"/>
      <c r="BQ19" s="644"/>
      <c r="BR19" s="644"/>
      <c r="BS19" s="650" t="s">
        <v>136</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174</v>
      </c>
      <c r="CS19" s="642"/>
      <c r="CT19" s="642"/>
      <c r="CU19" s="642"/>
      <c r="CV19" s="642"/>
      <c r="CW19" s="642"/>
      <c r="CX19" s="642"/>
      <c r="CY19" s="643"/>
      <c r="CZ19" s="644" t="s">
        <v>231</v>
      </c>
      <c r="DA19" s="644"/>
      <c r="DB19" s="644"/>
      <c r="DC19" s="644"/>
      <c r="DD19" s="650" t="s">
        <v>231</v>
      </c>
      <c r="DE19" s="642"/>
      <c r="DF19" s="642"/>
      <c r="DG19" s="642"/>
      <c r="DH19" s="642"/>
      <c r="DI19" s="642"/>
      <c r="DJ19" s="642"/>
      <c r="DK19" s="642"/>
      <c r="DL19" s="642"/>
      <c r="DM19" s="642"/>
      <c r="DN19" s="642"/>
      <c r="DO19" s="642"/>
      <c r="DP19" s="643"/>
      <c r="DQ19" s="650" t="s">
        <v>136</v>
      </c>
      <c r="DR19" s="642"/>
      <c r="DS19" s="642"/>
      <c r="DT19" s="642"/>
      <c r="DU19" s="642"/>
      <c r="DV19" s="642"/>
      <c r="DW19" s="642"/>
      <c r="DX19" s="642"/>
      <c r="DY19" s="642"/>
      <c r="DZ19" s="642"/>
      <c r="EA19" s="642"/>
      <c r="EB19" s="642"/>
      <c r="EC19" s="651"/>
    </row>
    <row r="20" spans="2:133" ht="11.25" customHeight="1">
      <c r="B20" s="638" t="s">
        <v>271</v>
      </c>
      <c r="C20" s="639"/>
      <c r="D20" s="639"/>
      <c r="E20" s="639"/>
      <c r="F20" s="639"/>
      <c r="G20" s="639"/>
      <c r="H20" s="639"/>
      <c r="I20" s="639"/>
      <c r="J20" s="639"/>
      <c r="K20" s="639"/>
      <c r="L20" s="639"/>
      <c r="M20" s="639"/>
      <c r="N20" s="639"/>
      <c r="O20" s="639"/>
      <c r="P20" s="639"/>
      <c r="Q20" s="640"/>
      <c r="R20" s="641">
        <v>387150</v>
      </c>
      <c r="S20" s="642"/>
      <c r="T20" s="642"/>
      <c r="U20" s="642"/>
      <c r="V20" s="642"/>
      <c r="W20" s="642"/>
      <c r="X20" s="642"/>
      <c r="Y20" s="643"/>
      <c r="Z20" s="644">
        <v>1</v>
      </c>
      <c r="AA20" s="644"/>
      <c r="AB20" s="644"/>
      <c r="AC20" s="644"/>
      <c r="AD20" s="645" t="s">
        <v>231</v>
      </c>
      <c r="AE20" s="645"/>
      <c r="AF20" s="645"/>
      <c r="AG20" s="645"/>
      <c r="AH20" s="645"/>
      <c r="AI20" s="645"/>
      <c r="AJ20" s="645"/>
      <c r="AK20" s="645"/>
      <c r="AL20" s="646" t="s">
        <v>136</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722065</v>
      </c>
      <c r="BH20" s="642"/>
      <c r="BI20" s="642"/>
      <c r="BJ20" s="642"/>
      <c r="BK20" s="642"/>
      <c r="BL20" s="642"/>
      <c r="BM20" s="642"/>
      <c r="BN20" s="643"/>
      <c r="BO20" s="644">
        <v>4.8</v>
      </c>
      <c r="BP20" s="644"/>
      <c r="BQ20" s="644"/>
      <c r="BR20" s="644"/>
      <c r="BS20" s="650" t="s">
        <v>136</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36449657</v>
      </c>
      <c r="CS20" s="642"/>
      <c r="CT20" s="642"/>
      <c r="CU20" s="642"/>
      <c r="CV20" s="642"/>
      <c r="CW20" s="642"/>
      <c r="CX20" s="642"/>
      <c r="CY20" s="643"/>
      <c r="CZ20" s="644">
        <v>100</v>
      </c>
      <c r="DA20" s="644"/>
      <c r="DB20" s="644"/>
      <c r="DC20" s="644"/>
      <c r="DD20" s="650">
        <v>3349624</v>
      </c>
      <c r="DE20" s="642"/>
      <c r="DF20" s="642"/>
      <c r="DG20" s="642"/>
      <c r="DH20" s="642"/>
      <c r="DI20" s="642"/>
      <c r="DJ20" s="642"/>
      <c r="DK20" s="642"/>
      <c r="DL20" s="642"/>
      <c r="DM20" s="642"/>
      <c r="DN20" s="642"/>
      <c r="DO20" s="642"/>
      <c r="DP20" s="643"/>
      <c r="DQ20" s="650">
        <v>26632303</v>
      </c>
      <c r="DR20" s="642"/>
      <c r="DS20" s="642"/>
      <c r="DT20" s="642"/>
      <c r="DU20" s="642"/>
      <c r="DV20" s="642"/>
      <c r="DW20" s="642"/>
      <c r="DX20" s="642"/>
      <c r="DY20" s="642"/>
      <c r="DZ20" s="642"/>
      <c r="EA20" s="642"/>
      <c r="EB20" s="642"/>
      <c r="EC20" s="651"/>
    </row>
    <row r="21" spans="2:133" ht="11.25" customHeight="1">
      <c r="B21" s="638" t="s">
        <v>274</v>
      </c>
      <c r="C21" s="639"/>
      <c r="D21" s="639"/>
      <c r="E21" s="639"/>
      <c r="F21" s="639"/>
      <c r="G21" s="639"/>
      <c r="H21" s="639"/>
      <c r="I21" s="639"/>
      <c r="J21" s="639"/>
      <c r="K21" s="639"/>
      <c r="L21" s="639"/>
      <c r="M21" s="639"/>
      <c r="N21" s="639"/>
      <c r="O21" s="639"/>
      <c r="P21" s="639"/>
      <c r="Q21" s="640"/>
      <c r="R21" s="641">
        <v>526</v>
      </c>
      <c r="S21" s="642"/>
      <c r="T21" s="642"/>
      <c r="U21" s="642"/>
      <c r="V21" s="642"/>
      <c r="W21" s="642"/>
      <c r="X21" s="642"/>
      <c r="Y21" s="643"/>
      <c r="Z21" s="644">
        <v>0</v>
      </c>
      <c r="AA21" s="644"/>
      <c r="AB21" s="644"/>
      <c r="AC21" s="644"/>
      <c r="AD21" s="645" t="s">
        <v>136</v>
      </c>
      <c r="AE21" s="645"/>
      <c r="AF21" s="645"/>
      <c r="AG21" s="645"/>
      <c r="AH21" s="645"/>
      <c r="AI21" s="645"/>
      <c r="AJ21" s="645"/>
      <c r="AK21" s="645"/>
      <c r="AL21" s="646" t="s">
        <v>136</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136</v>
      </c>
      <c r="BH21" s="642"/>
      <c r="BI21" s="642"/>
      <c r="BJ21" s="642"/>
      <c r="BK21" s="642"/>
      <c r="BL21" s="642"/>
      <c r="BM21" s="642"/>
      <c r="BN21" s="643"/>
      <c r="BO21" s="644" t="s">
        <v>231</v>
      </c>
      <c r="BP21" s="644"/>
      <c r="BQ21" s="644"/>
      <c r="BR21" s="644"/>
      <c r="BS21" s="650" t="s">
        <v>136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276</v>
      </c>
      <c r="C22" s="639"/>
      <c r="D22" s="639"/>
      <c r="E22" s="639"/>
      <c r="F22" s="639"/>
      <c r="G22" s="639"/>
      <c r="H22" s="639"/>
      <c r="I22" s="639"/>
      <c r="J22" s="639"/>
      <c r="K22" s="639"/>
      <c r="L22" s="639"/>
      <c r="M22" s="639"/>
      <c r="N22" s="639"/>
      <c r="O22" s="639"/>
      <c r="P22" s="639"/>
      <c r="Q22" s="640"/>
      <c r="R22" s="641">
        <v>24112385</v>
      </c>
      <c r="S22" s="642"/>
      <c r="T22" s="642"/>
      <c r="U22" s="642"/>
      <c r="V22" s="642"/>
      <c r="W22" s="642"/>
      <c r="X22" s="642"/>
      <c r="Y22" s="643"/>
      <c r="Z22" s="644">
        <v>62.1</v>
      </c>
      <c r="AA22" s="644"/>
      <c r="AB22" s="644"/>
      <c r="AC22" s="644"/>
      <c r="AD22" s="645">
        <v>23002644</v>
      </c>
      <c r="AE22" s="645"/>
      <c r="AF22" s="645"/>
      <c r="AG22" s="645"/>
      <c r="AH22" s="645"/>
      <c r="AI22" s="645"/>
      <c r="AJ22" s="645"/>
      <c r="AK22" s="645"/>
      <c r="AL22" s="646">
        <v>99.4</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174</v>
      </c>
      <c r="BH22" s="642"/>
      <c r="BI22" s="642"/>
      <c r="BJ22" s="642"/>
      <c r="BK22" s="642"/>
      <c r="BL22" s="642"/>
      <c r="BM22" s="642"/>
      <c r="BN22" s="643"/>
      <c r="BO22" s="644" t="s">
        <v>174</v>
      </c>
      <c r="BP22" s="644"/>
      <c r="BQ22" s="644"/>
      <c r="BR22" s="644"/>
      <c r="BS22" s="650" t="s">
        <v>231</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279</v>
      </c>
      <c r="C23" s="639"/>
      <c r="D23" s="639"/>
      <c r="E23" s="639"/>
      <c r="F23" s="639"/>
      <c r="G23" s="639"/>
      <c r="H23" s="639"/>
      <c r="I23" s="639"/>
      <c r="J23" s="639"/>
      <c r="K23" s="639"/>
      <c r="L23" s="639"/>
      <c r="M23" s="639"/>
      <c r="N23" s="639"/>
      <c r="O23" s="639"/>
      <c r="P23" s="639"/>
      <c r="Q23" s="640"/>
      <c r="R23" s="641">
        <v>15287</v>
      </c>
      <c r="S23" s="642"/>
      <c r="T23" s="642"/>
      <c r="U23" s="642"/>
      <c r="V23" s="642"/>
      <c r="W23" s="642"/>
      <c r="X23" s="642"/>
      <c r="Y23" s="643"/>
      <c r="Z23" s="644">
        <v>0</v>
      </c>
      <c r="AA23" s="644"/>
      <c r="AB23" s="644"/>
      <c r="AC23" s="644"/>
      <c r="AD23" s="645">
        <v>15287</v>
      </c>
      <c r="AE23" s="645"/>
      <c r="AF23" s="645"/>
      <c r="AG23" s="645"/>
      <c r="AH23" s="645"/>
      <c r="AI23" s="645"/>
      <c r="AJ23" s="645"/>
      <c r="AK23" s="645"/>
      <c r="AL23" s="646">
        <v>0.1</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v>722065</v>
      </c>
      <c r="BH23" s="642"/>
      <c r="BI23" s="642"/>
      <c r="BJ23" s="642"/>
      <c r="BK23" s="642"/>
      <c r="BL23" s="642"/>
      <c r="BM23" s="642"/>
      <c r="BN23" s="643"/>
      <c r="BO23" s="644">
        <v>4.8</v>
      </c>
      <c r="BP23" s="644"/>
      <c r="BQ23" s="644"/>
      <c r="BR23" s="644"/>
      <c r="BS23" s="650" t="s">
        <v>136</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c r="B24" s="638" t="s">
        <v>286</v>
      </c>
      <c r="C24" s="639"/>
      <c r="D24" s="639"/>
      <c r="E24" s="639"/>
      <c r="F24" s="639"/>
      <c r="G24" s="639"/>
      <c r="H24" s="639"/>
      <c r="I24" s="639"/>
      <c r="J24" s="639"/>
      <c r="K24" s="639"/>
      <c r="L24" s="639"/>
      <c r="M24" s="639"/>
      <c r="N24" s="639"/>
      <c r="O24" s="639"/>
      <c r="P24" s="639"/>
      <c r="Q24" s="640"/>
      <c r="R24" s="641">
        <v>18752</v>
      </c>
      <c r="S24" s="642"/>
      <c r="T24" s="642"/>
      <c r="U24" s="642"/>
      <c r="V24" s="642"/>
      <c r="W24" s="642"/>
      <c r="X24" s="642"/>
      <c r="Y24" s="643"/>
      <c r="Z24" s="644">
        <v>0</v>
      </c>
      <c r="AA24" s="644"/>
      <c r="AB24" s="644"/>
      <c r="AC24" s="644"/>
      <c r="AD24" s="645" t="s">
        <v>231</v>
      </c>
      <c r="AE24" s="645"/>
      <c r="AF24" s="645"/>
      <c r="AG24" s="645"/>
      <c r="AH24" s="645"/>
      <c r="AI24" s="645"/>
      <c r="AJ24" s="645"/>
      <c r="AK24" s="645"/>
      <c r="AL24" s="646" t="s">
        <v>136</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136</v>
      </c>
      <c r="BH24" s="642"/>
      <c r="BI24" s="642"/>
      <c r="BJ24" s="642"/>
      <c r="BK24" s="642"/>
      <c r="BL24" s="642"/>
      <c r="BM24" s="642"/>
      <c r="BN24" s="643"/>
      <c r="BO24" s="644" t="s">
        <v>231</v>
      </c>
      <c r="BP24" s="644"/>
      <c r="BQ24" s="644"/>
      <c r="BR24" s="644"/>
      <c r="BS24" s="650" t="s">
        <v>136</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18777056</v>
      </c>
      <c r="CS24" s="631"/>
      <c r="CT24" s="631"/>
      <c r="CU24" s="631"/>
      <c r="CV24" s="631"/>
      <c r="CW24" s="631"/>
      <c r="CX24" s="631"/>
      <c r="CY24" s="632"/>
      <c r="CZ24" s="635">
        <v>51.5</v>
      </c>
      <c r="DA24" s="636"/>
      <c r="DB24" s="636"/>
      <c r="DC24" s="655"/>
      <c r="DD24" s="674">
        <v>12873033</v>
      </c>
      <c r="DE24" s="631"/>
      <c r="DF24" s="631"/>
      <c r="DG24" s="631"/>
      <c r="DH24" s="631"/>
      <c r="DI24" s="631"/>
      <c r="DJ24" s="631"/>
      <c r="DK24" s="632"/>
      <c r="DL24" s="674">
        <v>12796910</v>
      </c>
      <c r="DM24" s="631"/>
      <c r="DN24" s="631"/>
      <c r="DO24" s="631"/>
      <c r="DP24" s="631"/>
      <c r="DQ24" s="631"/>
      <c r="DR24" s="631"/>
      <c r="DS24" s="631"/>
      <c r="DT24" s="631"/>
      <c r="DU24" s="631"/>
      <c r="DV24" s="632"/>
      <c r="DW24" s="635">
        <v>51.5</v>
      </c>
      <c r="DX24" s="636"/>
      <c r="DY24" s="636"/>
      <c r="DZ24" s="636"/>
      <c r="EA24" s="636"/>
      <c r="EB24" s="636"/>
      <c r="EC24" s="637"/>
    </row>
    <row r="25" spans="2:133" ht="11.25" customHeight="1">
      <c r="B25" s="638" t="s">
        <v>289</v>
      </c>
      <c r="C25" s="639"/>
      <c r="D25" s="639"/>
      <c r="E25" s="639"/>
      <c r="F25" s="639"/>
      <c r="G25" s="639"/>
      <c r="H25" s="639"/>
      <c r="I25" s="639"/>
      <c r="J25" s="639"/>
      <c r="K25" s="639"/>
      <c r="L25" s="639"/>
      <c r="M25" s="639"/>
      <c r="N25" s="639"/>
      <c r="O25" s="639"/>
      <c r="P25" s="639"/>
      <c r="Q25" s="640"/>
      <c r="R25" s="641">
        <v>779703</v>
      </c>
      <c r="S25" s="642"/>
      <c r="T25" s="642"/>
      <c r="U25" s="642"/>
      <c r="V25" s="642"/>
      <c r="W25" s="642"/>
      <c r="X25" s="642"/>
      <c r="Y25" s="643"/>
      <c r="Z25" s="644">
        <v>2</v>
      </c>
      <c r="AA25" s="644"/>
      <c r="AB25" s="644"/>
      <c r="AC25" s="644"/>
      <c r="AD25" s="645">
        <v>85523</v>
      </c>
      <c r="AE25" s="645"/>
      <c r="AF25" s="645"/>
      <c r="AG25" s="645"/>
      <c r="AH25" s="645"/>
      <c r="AI25" s="645"/>
      <c r="AJ25" s="645"/>
      <c r="AK25" s="645"/>
      <c r="AL25" s="646">
        <v>0.4</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231</v>
      </c>
      <c r="BH25" s="642"/>
      <c r="BI25" s="642"/>
      <c r="BJ25" s="642"/>
      <c r="BK25" s="642"/>
      <c r="BL25" s="642"/>
      <c r="BM25" s="642"/>
      <c r="BN25" s="643"/>
      <c r="BO25" s="644" t="s">
        <v>231</v>
      </c>
      <c r="BP25" s="644"/>
      <c r="BQ25" s="644"/>
      <c r="BR25" s="644"/>
      <c r="BS25" s="650" t="s">
        <v>136</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5605062</v>
      </c>
      <c r="CS25" s="677"/>
      <c r="CT25" s="677"/>
      <c r="CU25" s="677"/>
      <c r="CV25" s="677"/>
      <c r="CW25" s="677"/>
      <c r="CX25" s="677"/>
      <c r="CY25" s="678"/>
      <c r="CZ25" s="646">
        <v>15.4</v>
      </c>
      <c r="DA25" s="675"/>
      <c r="DB25" s="675"/>
      <c r="DC25" s="679"/>
      <c r="DD25" s="650">
        <v>5297635</v>
      </c>
      <c r="DE25" s="677"/>
      <c r="DF25" s="677"/>
      <c r="DG25" s="677"/>
      <c r="DH25" s="677"/>
      <c r="DI25" s="677"/>
      <c r="DJ25" s="677"/>
      <c r="DK25" s="678"/>
      <c r="DL25" s="650">
        <v>5246022</v>
      </c>
      <c r="DM25" s="677"/>
      <c r="DN25" s="677"/>
      <c r="DO25" s="677"/>
      <c r="DP25" s="677"/>
      <c r="DQ25" s="677"/>
      <c r="DR25" s="677"/>
      <c r="DS25" s="677"/>
      <c r="DT25" s="677"/>
      <c r="DU25" s="677"/>
      <c r="DV25" s="678"/>
      <c r="DW25" s="646">
        <v>21.1</v>
      </c>
      <c r="DX25" s="675"/>
      <c r="DY25" s="675"/>
      <c r="DZ25" s="675"/>
      <c r="EA25" s="675"/>
      <c r="EB25" s="675"/>
      <c r="EC25" s="676"/>
    </row>
    <row r="26" spans="2:133" ht="11.25" customHeight="1">
      <c r="B26" s="638" t="s">
        <v>292</v>
      </c>
      <c r="C26" s="639"/>
      <c r="D26" s="639"/>
      <c r="E26" s="639"/>
      <c r="F26" s="639"/>
      <c r="G26" s="639"/>
      <c r="H26" s="639"/>
      <c r="I26" s="639"/>
      <c r="J26" s="639"/>
      <c r="K26" s="639"/>
      <c r="L26" s="639"/>
      <c r="M26" s="639"/>
      <c r="N26" s="639"/>
      <c r="O26" s="639"/>
      <c r="P26" s="639"/>
      <c r="Q26" s="640"/>
      <c r="R26" s="641">
        <v>74453</v>
      </c>
      <c r="S26" s="642"/>
      <c r="T26" s="642"/>
      <c r="U26" s="642"/>
      <c r="V26" s="642"/>
      <c r="W26" s="642"/>
      <c r="X26" s="642"/>
      <c r="Y26" s="643"/>
      <c r="Z26" s="644">
        <v>0.2</v>
      </c>
      <c r="AA26" s="644"/>
      <c r="AB26" s="644"/>
      <c r="AC26" s="644"/>
      <c r="AD26" s="645" t="s">
        <v>231</v>
      </c>
      <c r="AE26" s="645"/>
      <c r="AF26" s="645"/>
      <c r="AG26" s="645"/>
      <c r="AH26" s="645"/>
      <c r="AI26" s="645"/>
      <c r="AJ26" s="645"/>
      <c r="AK26" s="645"/>
      <c r="AL26" s="646" t="s">
        <v>136</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231</v>
      </c>
      <c r="BH26" s="642"/>
      <c r="BI26" s="642"/>
      <c r="BJ26" s="642"/>
      <c r="BK26" s="642"/>
      <c r="BL26" s="642"/>
      <c r="BM26" s="642"/>
      <c r="BN26" s="643"/>
      <c r="BO26" s="644" t="s">
        <v>136</v>
      </c>
      <c r="BP26" s="644"/>
      <c r="BQ26" s="644"/>
      <c r="BR26" s="644"/>
      <c r="BS26" s="650" t="s">
        <v>136</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3927818</v>
      </c>
      <c r="CS26" s="642"/>
      <c r="CT26" s="642"/>
      <c r="CU26" s="642"/>
      <c r="CV26" s="642"/>
      <c r="CW26" s="642"/>
      <c r="CX26" s="642"/>
      <c r="CY26" s="643"/>
      <c r="CZ26" s="646">
        <v>10.8</v>
      </c>
      <c r="DA26" s="675"/>
      <c r="DB26" s="675"/>
      <c r="DC26" s="679"/>
      <c r="DD26" s="650">
        <v>3643247</v>
      </c>
      <c r="DE26" s="642"/>
      <c r="DF26" s="642"/>
      <c r="DG26" s="642"/>
      <c r="DH26" s="642"/>
      <c r="DI26" s="642"/>
      <c r="DJ26" s="642"/>
      <c r="DK26" s="643"/>
      <c r="DL26" s="650" t="s">
        <v>136</v>
      </c>
      <c r="DM26" s="642"/>
      <c r="DN26" s="642"/>
      <c r="DO26" s="642"/>
      <c r="DP26" s="642"/>
      <c r="DQ26" s="642"/>
      <c r="DR26" s="642"/>
      <c r="DS26" s="642"/>
      <c r="DT26" s="642"/>
      <c r="DU26" s="642"/>
      <c r="DV26" s="643"/>
      <c r="DW26" s="646" t="s">
        <v>231</v>
      </c>
      <c r="DX26" s="675"/>
      <c r="DY26" s="675"/>
      <c r="DZ26" s="675"/>
      <c r="EA26" s="675"/>
      <c r="EB26" s="675"/>
      <c r="EC26" s="676"/>
    </row>
    <row r="27" spans="2:133" ht="11.25" customHeight="1">
      <c r="B27" s="638" t="s">
        <v>295</v>
      </c>
      <c r="C27" s="639"/>
      <c r="D27" s="639"/>
      <c r="E27" s="639"/>
      <c r="F27" s="639"/>
      <c r="G27" s="639"/>
      <c r="H27" s="639"/>
      <c r="I27" s="639"/>
      <c r="J27" s="639"/>
      <c r="K27" s="639"/>
      <c r="L27" s="639"/>
      <c r="M27" s="639"/>
      <c r="N27" s="639"/>
      <c r="O27" s="639"/>
      <c r="P27" s="639"/>
      <c r="Q27" s="640"/>
      <c r="R27" s="641">
        <v>5047342</v>
      </c>
      <c r="S27" s="642"/>
      <c r="T27" s="642"/>
      <c r="U27" s="642"/>
      <c r="V27" s="642"/>
      <c r="W27" s="642"/>
      <c r="X27" s="642"/>
      <c r="Y27" s="643"/>
      <c r="Z27" s="644">
        <v>13</v>
      </c>
      <c r="AA27" s="644"/>
      <c r="AB27" s="644"/>
      <c r="AC27" s="644"/>
      <c r="AD27" s="645" t="s">
        <v>136</v>
      </c>
      <c r="AE27" s="645"/>
      <c r="AF27" s="645"/>
      <c r="AG27" s="645"/>
      <c r="AH27" s="645"/>
      <c r="AI27" s="645"/>
      <c r="AJ27" s="645"/>
      <c r="AK27" s="645"/>
      <c r="AL27" s="646" t="s">
        <v>231</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15130991</v>
      </c>
      <c r="BH27" s="642"/>
      <c r="BI27" s="642"/>
      <c r="BJ27" s="642"/>
      <c r="BK27" s="642"/>
      <c r="BL27" s="642"/>
      <c r="BM27" s="642"/>
      <c r="BN27" s="643"/>
      <c r="BO27" s="644">
        <v>100</v>
      </c>
      <c r="BP27" s="644"/>
      <c r="BQ27" s="644"/>
      <c r="BR27" s="644"/>
      <c r="BS27" s="650">
        <v>125358</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8312949</v>
      </c>
      <c r="CS27" s="677"/>
      <c r="CT27" s="677"/>
      <c r="CU27" s="677"/>
      <c r="CV27" s="677"/>
      <c r="CW27" s="677"/>
      <c r="CX27" s="677"/>
      <c r="CY27" s="678"/>
      <c r="CZ27" s="646">
        <v>22.8</v>
      </c>
      <c r="DA27" s="675"/>
      <c r="DB27" s="675"/>
      <c r="DC27" s="679"/>
      <c r="DD27" s="650">
        <v>2762787</v>
      </c>
      <c r="DE27" s="677"/>
      <c r="DF27" s="677"/>
      <c r="DG27" s="677"/>
      <c r="DH27" s="677"/>
      <c r="DI27" s="677"/>
      <c r="DJ27" s="677"/>
      <c r="DK27" s="678"/>
      <c r="DL27" s="650">
        <v>2738277</v>
      </c>
      <c r="DM27" s="677"/>
      <c r="DN27" s="677"/>
      <c r="DO27" s="677"/>
      <c r="DP27" s="677"/>
      <c r="DQ27" s="677"/>
      <c r="DR27" s="677"/>
      <c r="DS27" s="677"/>
      <c r="DT27" s="677"/>
      <c r="DU27" s="677"/>
      <c r="DV27" s="678"/>
      <c r="DW27" s="646">
        <v>11</v>
      </c>
      <c r="DX27" s="675"/>
      <c r="DY27" s="675"/>
      <c r="DZ27" s="675"/>
      <c r="EA27" s="675"/>
      <c r="EB27" s="675"/>
      <c r="EC27" s="676"/>
    </row>
    <row r="28" spans="2:133" ht="11.25" customHeight="1">
      <c r="B28" s="683" t="s">
        <v>298</v>
      </c>
      <c r="C28" s="684"/>
      <c r="D28" s="684"/>
      <c r="E28" s="684"/>
      <c r="F28" s="684"/>
      <c r="G28" s="684"/>
      <c r="H28" s="684"/>
      <c r="I28" s="684"/>
      <c r="J28" s="684"/>
      <c r="K28" s="684"/>
      <c r="L28" s="684"/>
      <c r="M28" s="684"/>
      <c r="N28" s="684"/>
      <c r="O28" s="684"/>
      <c r="P28" s="684"/>
      <c r="Q28" s="685"/>
      <c r="R28" s="641" t="s">
        <v>136</v>
      </c>
      <c r="S28" s="642"/>
      <c r="T28" s="642"/>
      <c r="U28" s="642"/>
      <c r="V28" s="642"/>
      <c r="W28" s="642"/>
      <c r="X28" s="642"/>
      <c r="Y28" s="643"/>
      <c r="Z28" s="644" t="s">
        <v>136</v>
      </c>
      <c r="AA28" s="644"/>
      <c r="AB28" s="644"/>
      <c r="AC28" s="644"/>
      <c r="AD28" s="645" t="s">
        <v>136</v>
      </c>
      <c r="AE28" s="645"/>
      <c r="AF28" s="645"/>
      <c r="AG28" s="645"/>
      <c r="AH28" s="645"/>
      <c r="AI28" s="645"/>
      <c r="AJ28" s="645"/>
      <c r="AK28" s="645"/>
      <c r="AL28" s="646" t="s">
        <v>136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4859045</v>
      </c>
      <c r="CS28" s="642"/>
      <c r="CT28" s="642"/>
      <c r="CU28" s="642"/>
      <c r="CV28" s="642"/>
      <c r="CW28" s="642"/>
      <c r="CX28" s="642"/>
      <c r="CY28" s="643"/>
      <c r="CZ28" s="646">
        <v>13.3</v>
      </c>
      <c r="DA28" s="675"/>
      <c r="DB28" s="675"/>
      <c r="DC28" s="679"/>
      <c r="DD28" s="650">
        <v>4812611</v>
      </c>
      <c r="DE28" s="642"/>
      <c r="DF28" s="642"/>
      <c r="DG28" s="642"/>
      <c r="DH28" s="642"/>
      <c r="DI28" s="642"/>
      <c r="DJ28" s="642"/>
      <c r="DK28" s="643"/>
      <c r="DL28" s="650">
        <v>4812611</v>
      </c>
      <c r="DM28" s="642"/>
      <c r="DN28" s="642"/>
      <c r="DO28" s="642"/>
      <c r="DP28" s="642"/>
      <c r="DQ28" s="642"/>
      <c r="DR28" s="642"/>
      <c r="DS28" s="642"/>
      <c r="DT28" s="642"/>
      <c r="DU28" s="642"/>
      <c r="DV28" s="643"/>
      <c r="DW28" s="646">
        <v>19.399999999999999</v>
      </c>
      <c r="DX28" s="675"/>
      <c r="DY28" s="675"/>
      <c r="DZ28" s="675"/>
      <c r="EA28" s="675"/>
      <c r="EB28" s="675"/>
      <c r="EC28" s="676"/>
    </row>
    <row r="29" spans="2:133" ht="11.25" customHeight="1">
      <c r="B29" s="638" t="s">
        <v>300</v>
      </c>
      <c r="C29" s="639"/>
      <c r="D29" s="639"/>
      <c r="E29" s="639"/>
      <c r="F29" s="639"/>
      <c r="G29" s="639"/>
      <c r="H29" s="639"/>
      <c r="I29" s="639"/>
      <c r="J29" s="639"/>
      <c r="K29" s="639"/>
      <c r="L29" s="639"/>
      <c r="M29" s="639"/>
      <c r="N29" s="639"/>
      <c r="O29" s="639"/>
      <c r="P29" s="639"/>
      <c r="Q29" s="640"/>
      <c r="R29" s="641">
        <v>2356565</v>
      </c>
      <c r="S29" s="642"/>
      <c r="T29" s="642"/>
      <c r="U29" s="642"/>
      <c r="V29" s="642"/>
      <c r="W29" s="642"/>
      <c r="X29" s="642"/>
      <c r="Y29" s="643"/>
      <c r="Z29" s="644">
        <v>6.1</v>
      </c>
      <c r="AA29" s="644"/>
      <c r="AB29" s="644"/>
      <c r="AC29" s="644"/>
      <c r="AD29" s="645" t="s">
        <v>231</v>
      </c>
      <c r="AE29" s="645"/>
      <c r="AF29" s="645"/>
      <c r="AG29" s="645"/>
      <c r="AH29" s="645"/>
      <c r="AI29" s="645"/>
      <c r="AJ29" s="645"/>
      <c r="AK29" s="645"/>
      <c r="AL29" s="646" t="s">
        <v>136</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4859045</v>
      </c>
      <c r="CS29" s="677"/>
      <c r="CT29" s="677"/>
      <c r="CU29" s="677"/>
      <c r="CV29" s="677"/>
      <c r="CW29" s="677"/>
      <c r="CX29" s="677"/>
      <c r="CY29" s="678"/>
      <c r="CZ29" s="646">
        <v>13.3</v>
      </c>
      <c r="DA29" s="675"/>
      <c r="DB29" s="675"/>
      <c r="DC29" s="679"/>
      <c r="DD29" s="650">
        <v>4812611</v>
      </c>
      <c r="DE29" s="677"/>
      <c r="DF29" s="677"/>
      <c r="DG29" s="677"/>
      <c r="DH29" s="677"/>
      <c r="DI29" s="677"/>
      <c r="DJ29" s="677"/>
      <c r="DK29" s="678"/>
      <c r="DL29" s="650">
        <v>4812611</v>
      </c>
      <c r="DM29" s="677"/>
      <c r="DN29" s="677"/>
      <c r="DO29" s="677"/>
      <c r="DP29" s="677"/>
      <c r="DQ29" s="677"/>
      <c r="DR29" s="677"/>
      <c r="DS29" s="677"/>
      <c r="DT29" s="677"/>
      <c r="DU29" s="677"/>
      <c r="DV29" s="678"/>
      <c r="DW29" s="646">
        <v>19.399999999999999</v>
      </c>
      <c r="DX29" s="675"/>
      <c r="DY29" s="675"/>
      <c r="DZ29" s="675"/>
      <c r="EA29" s="675"/>
      <c r="EB29" s="675"/>
      <c r="EC29" s="676"/>
    </row>
    <row r="30" spans="2:133" ht="11.25" customHeight="1">
      <c r="B30" s="638" t="s">
        <v>305</v>
      </c>
      <c r="C30" s="639"/>
      <c r="D30" s="639"/>
      <c r="E30" s="639"/>
      <c r="F30" s="639"/>
      <c r="G30" s="639"/>
      <c r="H30" s="639"/>
      <c r="I30" s="639"/>
      <c r="J30" s="639"/>
      <c r="K30" s="639"/>
      <c r="L30" s="639"/>
      <c r="M30" s="639"/>
      <c r="N30" s="639"/>
      <c r="O30" s="639"/>
      <c r="P30" s="639"/>
      <c r="Q30" s="640"/>
      <c r="R30" s="641">
        <v>399231</v>
      </c>
      <c r="S30" s="642"/>
      <c r="T30" s="642"/>
      <c r="U30" s="642"/>
      <c r="V30" s="642"/>
      <c r="W30" s="642"/>
      <c r="X30" s="642"/>
      <c r="Y30" s="643"/>
      <c r="Z30" s="644">
        <v>1</v>
      </c>
      <c r="AA30" s="644"/>
      <c r="AB30" s="644"/>
      <c r="AC30" s="644"/>
      <c r="AD30" s="645">
        <v>14648</v>
      </c>
      <c r="AE30" s="645"/>
      <c r="AF30" s="645"/>
      <c r="AG30" s="645"/>
      <c r="AH30" s="645"/>
      <c r="AI30" s="645"/>
      <c r="AJ30" s="645"/>
      <c r="AK30" s="645"/>
      <c r="AL30" s="646">
        <v>0.1</v>
      </c>
      <c r="AM30" s="647"/>
      <c r="AN30" s="647"/>
      <c r="AO30" s="648"/>
      <c r="AP30" s="689" t="s">
        <v>306</v>
      </c>
      <c r="AQ30" s="690"/>
      <c r="AR30" s="690"/>
      <c r="AS30" s="690"/>
      <c r="AT30" s="695" t="s">
        <v>307</v>
      </c>
      <c r="AU30" s="230"/>
      <c r="AV30" s="230"/>
      <c r="AW30" s="230"/>
      <c r="AX30" s="627" t="s">
        <v>186</v>
      </c>
      <c r="AY30" s="628"/>
      <c r="AZ30" s="628"/>
      <c r="BA30" s="628"/>
      <c r="BB30" s="628"/>
      <c r="BC30" s="628"/>
      <c r="BD30" s="628"/>
      <c r="BE30" s="628"/>
      <c r="BF30" s="629"/>
      <c r="BG30" s="701">
        <v>99.5</v>
      </c>
      <c r="BH30" s="702"/>
      <c r="BI30" s="702"/>
      <c r="BJ30" s="702"/>
      <c r="BK30" s="702"/>
      <c r="BL30" s="702"/>
      <c r="BM30" s="636">
        <v>98.2</v>
      </c>
      <c r="BN30" s="702"/>
      <c r="BO30" s="702"/>
      <c r="BP30" s="702"/>
      <c r="BQ30" s="703"/>
      <c r="BR30" s="701">
        <v>99.4</v>
      </c>
      <c r="BS30" s="702"/>
      <c r="BT30" s="702"/>
      <c r="BU30" s="702"/>
      <c r="BV30" s="702"/>
      <c r="BW30" s="702"/>
      <c r="BX30" s="636">
        <v>97.3</v>
      </c>
      <c r="BY30" s="702"/>
      <c r="BZ30" s="702"/>
      <c r="CA30" s="702"/>
      <c r="CB30" s="703"/>
      <c r="CD30" s="706"/>
      <c r="CE30" s="707"/>
      <c r="CF30" s="656" t="s">
        <v>308</v>
      </c>
      <c r="CG30" s="657"/>
      <c r="CH30" s="657"/>
      <c r="CI30" s="657"/>
      <c r="CJ30" s="657"/>
      <c r="CK30" s="657"/>
      <c r="CL30" s="657"/>
      <c r="CM30" s="657"/>
      <c r="CN30" s="657"/>
      <c r="CO30" s="657"/>
      <c r="CP30" s="657"/>
      <c r="CQ30" s="658"/>
      <c r="CR30" s="641">
        <v>4502861</v>
      </c>
      <c r="CS30" s="642"/>
      <c r="CT30" s="642"/>
      <c r="CU30" s="642"/>
      <c r="CV30" s="642"/>
      <c r="CW30" s="642"/>
      <c r="CX30" s="642"/>
      <c r="CY30" s="643"/>
      <c r="CZ30" s="646">
        <v>12.4</v>
      </c>
      <c r="DA30" s="675"/>
      <c r="DB30" s="675"/>
      <c r="DC30" s="679"/>
      <c r="DD30" s="650">
        <v>4456427</v>
      </c>
      <c r="DE30" s="642"/>
      <c r="DF30" s="642"/>
      <c r="DG30" s="642"/>
      <c r="DH30" s="642"/>
      <c r="DI30" s="642"/>
      <c r="DJ30" s="642"/>
      <c r="DK30" s="643"/>
      <c r="DL30" s="650">
        <v>4456427</v>
      </c>
      <c r="DM30" s="642"/>
      <c r="DN30" s="642"/>
      <c r="DO30" s="642"/>
      <c r="DP30" s="642"/>
      <c r="DQ30" s="642"/>
      <c r="DR30" s="642"/>
      <c r="DS30" s="642"/>
      <c r="DT30" s="642"/>
      <c r="DU30" s="642"/>
      <c r="DV30" s="643"/>
      <c r="DW30" s="646">
        <v>17.899999999999999</v>
      </c>
      <c r="DX30" s="675"/>
      <c r="DY30" s="675"/>
      <c r="DZ30" s="675"/>
      <c r="EA30" s="675"/>
      <c r="EB30" s="675"/>
      <c r="EC30" s="676"/>
    </row>
    <row r="31" spans="2:133" ht="11.25" customHeight="1">
      <c r="B31" s="638" t="s">
        <v>309</v>
      </c>
      <c r="C31" s="639"/>
      <c r="D31" s="639"/>
      <c r="E31" s="639"/>
      <c r="F31" s="639"/>
      <c r="G31" s="639"/>
      <c r="H31" s="639"/>
      <c r="I31" s="639"/>
      <c r="J31" s="639"/>
      <c r="K31" s="639"/>
      <c r="L31" s="639"/>
      <c r="M31" s="639"/>
      <c r="N31" s="639"/>
      <c r="O31" s="639"/>
      <c r="P31" s="639"/>
      <c r="Q31" s="640"/>
      <c r="R31" s="641">
        <v>39221</v>
      </c>
      <c r="S31" s="642"/>
      <c r="T31" s="642"/>
      <c r="U31" s="642"/>
      <c r="V31" s="642"/>
      <c r="W31" s="642"/>
      <c r="X31" s="642"/>
      <c r="Y31" s="643"/>
      <c r="Z31" s="644">
        <v>0.1</v>
      </c>
      <c r="AA31" s="644"/>
      <c r="AB31" s="644"/>
      <c r="AC31" s="644"/>
      <c r="AD31" s="645" t="s">
        <v>231</v>
      </c>
      <c r="AE31" s="645"/>
      <c r="AF31" s="645"/>
      <c r="AG31" s="645"/>
      <c r="AH31" s="645"/>
      <c r="AI31" s="645"/>
      <c r="AJ31" s="645"/>
      <c r="AK31" s="645"/>
      <c r="AL31" s="646" t="s">
        <v>231</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99.5</v>
      </c>
      <c r="BH31" s="677"/>
      <c r="BI31" s="677"/>
      <c r="BJ31" s="677"/>
      <c r="BK31" s="677"/>
      <c r="BL31" s="677"/>
      <c r="BM31" s="647">
        <v>98.1</v>
      </c>
      <c r="BN31" s="699"/>
      <c r="BO31" s="699"/>
      <c r="BP31" s="699"/>
      <c r="BQ31" s="700"/>
      <c r="BR31" s="698">
        <v>99.4</v>
      </c>
      <c r="BS31" s="677"/>
      <c r="BT31" s="677"/>
      <c r="BU31" s="677"/>
      <c r="BV31" s="677"/>
      <c r="BW31" s="677"/>
      <c r="BX31" s="647">
        <v>97.3</v>
      </c>
      <c r="BY31" s="699"/>
      <c r="BZ31" s="699"/>
      <c r="CA31" s="699"/>
      <c r="CB31" s="700"/>
      <c r="CD31" s="706"/>
      <c r="CE31" s="707"/>
      <c r="CF31" s="656" t="s">
        <v>312</v>
      </c>
      <c r="CG31" s="657"/>
      <c r="CH31" s="657"/>
      <c r="CI31" s="657"/>
      <c r="CJ31" s="657"/>
      <c r="CK31" s="657"/>
      <c r="CL31" s="657"/>
      <c r="CM31" s="657"/>
      <c r="CN31" s="657"/>
      <c r="CO31" s="657"/>
      <c r="CP31" s="657"/>
      <c r="CQ31" s="658"/>
      <c r="CR31" s="641">
        <v>356184</v>
      </c>
      <c r="CS31" s="677"/>
      <c r="CT31" s="677"/>
      <c r="CU31" s="677"/>
      <c r="CV31" s="677"/>
      <c r="CW31" s="677"/>
      <c r="CX31" s="677"/>
      <c r="CY31" s="678"/>
      <c r="CZ31" s="646">
        <v>1</v>
      </c>
      <c r="DA31" s="675"/>
      <c r="DB31" s="675"/>
      <c r="DC31" s="679"/>
      <c r="DD31" s="650">
        <v>356184</v>
      </c>
      <c r="DE31" s="677"/>
      <c r="DF31" s="677"/>
      <c r="DG31" s="677"/>
      <c r="DH31" s="677"/>
      <c r="DI31" s="677"/>
      <c r="DJ31" s="677"/>
      <c r="DK31" s="678"/>
      <c r="DL31" s="650">
        <v>356184</v>
      </c>
      <c r="DM31" s="677"/>
      <c r="DN31" s="677"/>
      <c r="DO31" s="677"/>
      <c r="DP31" s="677"/>
      <c r="DQ31" s="677"/>
      <c r="DR31" s="677"/>
      <c r="DS31" s="677"/>
      <c r="DT31" s="677"/>
      <c r="DU31" s="677"/>
      <c r="DV31" s="678"/>
      <c r="DW31" s="646">
        <v>1.4</v>
      </c>
      <c r="DX31" s="675"/>
      <c r="DY31" s="675"/>
      <c r="DZ31" s="675"/>
      <c r="EA31" s="675"/>
      <c r="EB31" s="675"/>
      <c r="EC31" s="676"/>
    </row>
    <row r="32" spans="2:133" ht="11.25" customHeight="1">
      <c r="B32" s="638" t="s">
        <v>313</v>
      </c>
      <c r="C32" s="639"/>
      <c r="D32" s="639"/>
      <c r="E32" s="639"/>
      <c r="F32" s="639"/>
      <c r="G32" s="639"/>
      <c r="H32" s="639"/>
      <c r="I32" s="639"/>
      <c r="J32" s="639"/>
      <c r="K32" s="639"/>
      <c r="L32" s="639"/>
      <c r="M32" s="639"/>
      <c r="N32" s="639"/>
      <c r="O32" s="639"/>
      <c r="P32" s="639"/>
      <c r="Q32" s="640"/>
      <c r="R32" s="641">
        <v>528129</v>
      </c>
      <c r="S32" s="642"/>
      <c r="T32" s="642"/>
      <c r="U32" s="642"/>
      <c r="V32" s="642"/>
      <c r="W32" s="642"/>
      <c r="X32" s="642"/>
      <c r="Y32" s="643"/>
      <c r="Z32" s="644">
        <v>1.4</v>
      </c>
      <c r="AA32" s="644"/>
      <c r="AB32" s="644"/>
      <c r="AC32" s="644"/>
      <c r="AD32" s="645" t="s">
        <v>136</v>
      </c>
      <c r="AE32" s="645"/>
      <c r="AF32" s="645"/>
      <c r="AG32" s="645"/>
      <c r="AH32" s="645"/>
      <c r="AI32" s="645"/>
      <c r="AJ32" s="645"/>
      <c r="AK32" s="645"/>
      <c r="AL32" s="646" t="s">
        <v>231</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99.6</v>
      </c>
      <c r="BH32" s="711"/>
      <c r="BI32" s="711"/>
      <c r="BJ32" s="711"/>
      <c r="BK32" s="711"/>
      <c r="BL32" s="711"/>
      <c r="BM32" s="712">
        <v>98.2</v>
      </c>
      <c r="BN32" s="711"/>
      <c r="BO32" s="711"/>
      <c r="BP32" s="711"/>
      <c r="BQ32" s="713"/>
      <c r="BR32" s="710">
        <v>99.4</v>
      </c>
      <c r="BS32" s="711"/>
      <c r="BT32" s="711"/>
      <c r="BU32" s="711"/>
      <c r="BV32" s="711"/>
      <c r="BW32" s="711"/>
      <c r="BX32" s="712">
        <v>97.2</v>
      </c>
      <c r="BY32" s="711"/>
      <c r="BZ32" s="711"/>
      <c r="CA32" s="711"/>
      <c r="CB32" s="713"/>
      <c r="CD32" s="708"/>
      <c r="CE32" s="709"/>
      <c r="CF32" s="656" t="s">
        <v>315</v>
      </c>
      <c r="CG32" s="657"/>
      <c r="CH32" s="657"/>
      <c r="CI32" s="657"/>
      <c r="CJ32" s="657"/>
      <c r="CK32" s="657"/>
      <c r="CL32" s="657"/>
      <c r="CM32" s="657"/>
      <c r="CN32" s="657"/>
      <c r="CO32" s="657"/>
      <c r="CP32" s="657"/>
      <c r="CQ32" s="658"/>
      <c r="CR32" s="641" t="s">
        <v>136</v>
      </c>
      <c r="CS32" s="642"/>
      <c r="CT32" s="642"/>
      <c r="CU32" s="642"/>
      <c r="CV32" s="642"/>
      <c r="CW32" s="642"/>
      <c r="CX32" s="642"/>
      <c r="CY32" s="643"/>
      <c r="CZ32" s="646" t="s">
        <v>231</v>
      </c>
      <c r="DA32" s="675"/>
      <c r="DB32" s="675"/>
      <c r="DC32" s="679"/>
      <c r="DD32" s="650" t="s">
        <v>174</v>
      </c>
      <c r="DE32" s="642"/>
      <c r="DF32" s="642"/>
      <c r="DG32" s="642"/>
      <c r="DH32" s="642"/>
      <c r="DI32" s="642"/>
      <c r="DJ32" s="642"/>
      <c r="DK32" s="643"/>
      <c r="DL32" s="650" t="s">
        <v>136</v>
      </c>
      <c r="DM32" s="642"/>
      <c r="DN32" s="642"/>
      <c r="DO32" s="642"/>
      <c r="DP32" s="642"/>
      <c r="DQ32" s="642"/>
      <c r="DR32" s="642"/>
      <c r="DS32" s="642"/>
      <c r="DT32" s="642"/>
      <c r="DU32" s="642"/>
      <c r="DV32" s="643"/>
      <c r="DW32" s="646" t="s">
        <v>231</v>
      </c>
      <c r="DX32" s="675"/>
      <c r="DY32" s="675"/>
      <c r="DZ32" s="675"/>
      <c r="EA32" s="675"/>
      <c r="EB32" s="675"/>
      <c r="EC32" s="676"/>
    </row>
    <row r="33" spans="2:133" ht="11.25" customHeight="1">
      <c r="B33" s="638" t="s">
        <v>316</v>
      </c>
      <c r="C33" s="639"/>
      <c r="D33" s="639"/>
      <c r="E33" s="639"/>
      <c r="F33" s="639"/>
      <c r="G33" s="639"/>
      <c r="H33" s="639"/>
      <c r="I33" s="639"/>
      <c r="J33" s="639"/>
      <c r="K33" s="639"/>
      <c r="L33" s="639"/>
      <c r="M33" s="639"/>
      <c r="N33" s="639"/>
      <c r="O33" s="639"/>
      <c r="P33" s="639"/>
      <c r="Q33" s="640"/>
      <c r="R33" s="641">
        <v>2178027</v>
      </c>
      <c r="S33" s="642"/>
      <c r="T33" s="642"/>
      <c r="U33" s="642"/>
      <c r="V33" s="642"/>
      <c r="W33" s="642"/>
      <c r="X33" s="642"/>
      <c r="Y33" s="643"/>
      <c r="Z33" s="644">
        <v>5.6</v>
      </c>
      <c r="AA33" s="644"/>
      <c r="AB33" s="644"/>
      <c r="AC33" s="644"/>
      <c r="AD33" s="645" t="s">
        <v>136</v>
      </c>
      <c r="AE33" s="645"/>
      <c r="AF33" s="645"/>
      <c r="AG33" s="645"/>
      <c r="AH33" s="645"/>
      <c r="AI33" s="645"/>
      <c r="AJ33" s="645"/>
      <c r="AK33" s="645"/>
      <c r="AL33" s="646" t="s">
        <v>136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14322977</v>
      </c>
      <c r="CS33" s="677"/>
      <c r="CT33" s="677"/>
      <c r="CU33" s="677"/>
      <c r="CV33" s="677"/>
      <c r="CW33" s="677"/>
      <c r="CX33" s="677"/>
      <c r="CY33" s="678"/>
      <c r="CZ33" s="646">
        <v>39.299999999999997</v>
      </c>
      <c r="DA33" s="675"/>
      <c r="DB33" s="675"/>
      <c r="DC33" s="679"/>
      <c r="DD33" s="650">
        <v>12578637</v>
      </c>
      <c r="DE33" s="677"/>
      <c r="DF33" s="677"/>
      <c r="DG33" s="677"/>
      <c r="DH33" s="677"/>
      <c r="DI33" s="677"/>
      <c r="DJ33" s="677"/>
      <c r="DK33" s="678"/>
      <c r="DL33" s="650">
        <v>10228790</v>
      </c>
      <c r="DM33" s="677"/>
      <c r="DN33" s="677"/>
      <c r="DO33" s="677"/>
      <c r="DP33" s="677"/>
      <c r="DQ33" s="677"/>
      <c r="DR33" s="677"/>
      <c r="DS33" s="677"/>
      <c r="DT33" s="677"/>
      <c r="DU33" s="677"/>
      <c r="DV33" s="678"/>
      <c r="DW33" s="646">
        <v>41.2</v>
      </c>
      <c r="DX33" s="675"/>
      <c r="DY33" s="675"/>
      <c r="DZ33" s="675"/>
      <c r="EA33" s="675"/>
      <c r="EB33" s="675"/>
      <c r="EC33" s="676"/>
    </row>
    <row r="34" spans="2:133" ht="11.25" customHeight="1">
      <c r="B34" s="638" t="s">
        <v>318</v>
      </c>
      <c r="C34" s="639"/>
      <c r="D34" s="639"/>
      <c r="E34" s="639"/>
      <c r="F34" s="639"/>
      <c r="G34" s="639"/>
      <c r="H34" s="639"/>
      <c r="I34" s="639"/>
      <c r="J34" s="639"/>
      <c r="K34" s="639"/>
      <c r="L34" s="639"/>
      <c r="M34" s="639"/>
      <c r="N34" s="639"/>
      <c r="O34" s="639"/>
      <c r="P34" s="639"/>
      <c r="Q34" s="640"/>
      <c r="R34" s="641">
        <v>812235</v>
      </c>
      <c r="S34" s="642"/>
      <c r="T34" s="642"/>
      <c r="U34" s="642"/>
      <c r="V34" s="642"/>
      <c r="W34" s="642"/>
      <c r="X34" s="642"/>
      <c r="Y34" s="643"/>
      <c r="Z34" s="644">
        <v>2.1</v>
      </c>
      <c r="AA34" s="644"/>
      <c r="AB34" s="644"/>
      <c r="AC34" s="644"/>
      <c r="AD34" s="645">
        <v>30240</v>
      </c>
      <c r="AE34" s="645"/>
      <c r="AF34" s="645"/>
      <c r="AG34" s="645"/>
      <c r="AH34" s="645"/>
      <c r="AI34" s="645"/>
      <c r="AJ34" s="645"/>
      <c r="AK34" s="645"/>
      <c r="AL34" s="646">
        <v>0.1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5583555</v>
      </c>
      <c r="CS34" s="642"/>
      <c r="CT34" s="642"/>
      <c r="CU34" s="642"/>
      <c r="CV34" s="642"/>
      <c r="CW34" s="642"/>
      <c r="CX34" s="642"/>
      <c r="CY34" s="643"/>
      <c r="CZ34" s="646">
        <v>15.3</v>
      </c>
      <c r="DA34" s="675"/>
      <c r="DB34" s="675"/>
      <c r="DC34" s="679"/>
      <c r="DD34" s="650">
        <v>4732649</v>
      </c>
      <c r="DE34" s="642"/>
      <c r="DF34" s="642"/>
      <c r="DG34" s="642"/>
      <c r="DH34" s="642"/>
      <c r="DI34" s="642"/>
      <c r="DJ34" s="642"/>
      <c r="DK34" s="643"/>
      <c r="DL34" s="650">
        <v>4325856</v>
      </c>
      <c r="DM34" s="642"/>
      <c r="DN34" s="642"/>
      <c r="DO34" s="642"/>
      <c r="DP34" s="642"/>
      <c r="DQ34" s="642"/>
      <c r="DR34" s="642"/>
      <c r="DS34" s="642"/>
      <c r="DT34" s="642"/>
      <c r="DU34" s="642"/>
      <c r="DV34" s="643"/>
      <c r="DW34" s="646">
        <v>17.399999999999999</v>
      </c>
      <c r="DX34" s="675"/>
      <c r="DY34" s="675"/>
      <c r="DZ34" s="675"/>
      <c r="EA34" s="675"/>
      <c r="EB34" s="675"/>
      <c r="EC34" s="676"/>
    </row>
    <row r="35" spans="2:133" ht="11.25" customHeight="1">
      <c r="B35" s="638" t="s">
        <v>322</v>
      </c>
      <c r="C35" s="639"/>
      <c r="D35" s="639"/>
      <c r="E35" s="639"/>
      <c r="F35" s="639"/>
      <c r="G35" s="639"/>
      <c r="H35" s="639"/>
      <c r="I35" s="639"/>
      <c r="J35" s="639"/>
      <c r="K35" s="639"/>
      <c r="L35" s="639"/>
      <c r="M35" s="639"/>
      <c r="N35" s="639"/>
      <c r="O35" s="639"/>
      <c r="P35" s="639"/>
      <c r="Q35" s="640"/>
      <c r="R35" s="641">
        <v>2451045</v>
      </c>
      <c r="S35" s="642"/>
      <c r="T35" s="642"/>
      <c r="U35" s="642"/>
      <c r="V35" s="642"/>
      <c r="W35" s="642"/>
      <c r="X35" s="642"/>
      <c r="Y35" s="643"/>
      <c r="Z35" s="644">
        <v>6.3</v>
      </c>
      <c r="AA35" s="644"/>
      <c r="AB35" s="644"/>
      <c r="AC35" s="644"/>
      <c r="AD35" s="645" t="s">
        <v>231</v>
      </c>
      <c r="AE35" s="645"/>
      <c r="AF35" s="645"/>
      <c r="AG35" s="645"/>
      <c r="AH35" s="645"/>
      <c r="AI35" s="645"/>
      <c r="AJ35" s="645"/>
      <c r="AK35" s="645"/>
      <c r="AL35" s="646" t="s">
        <v>136</v>
      </c>
      <c r="AM35" s="647"/>
      <c r="AN35" s="647"/>
      <c r="AO35" s="648"/>
      <c r="AP35" s="234"/>
      <c r="AQ35" s="714" t="s">
        <v>323</v>
      </c>
      <c r="AR35" s="715"/>
      <c r="AS35" s="715"/>
      <c r="AT35" s="715"/>
      <c r="AU35" s="715"/>
      <c r="AV35" s="715"/>
      <c r="AW35" s="715"/>
      <c r="AX35" s="715"/>
      <c r="AY35" s="716"/>
      <c r="AZ35" s="630">
        <v>4308859</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358742</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392979</v>
      </c>
      <c r="CS35" s="677"/>
      <c r="CT35" s="677"/>
      <c r="CU35" s="677"/>
      <c r="CV35" s="677"/>
      <c r="CW35" s="677"/>
      <c r="CX35" s="677"/>
      <c r="CY35" s="678"/>
      <c r="CZ35" s="646">
        <v>1.1000000000000001</v>
      </c>
      <c r="DA35" s="675"/>
      <c r="DB35" s="675"/>
      <c r="DC35" s="679"/>
      <c r="DD35" s="650">
        <v>376781</v>
      </c>
      <c r="DE35" s="677"/>
      <c r="DF35" s="677"/>
      <c r="DG35" s="677"/>
      <c r="DH35" s="677"/>
      <c r="DI35" s="677"/>
      <c r="DJ35" s="677"/>
      <c r="DK35" s="678"/>
      <c r="DL35" s="650">
        <v>375837</v>
      </c>
      <c r="DM35" s="677"/>
      <c r="DN35" s="677"/>
      <c r="DO35" s="677"/>
      <c r="DP35" s="677"/>
      <c r="DQ35" s="677"/>
      <c r="DR35" s="677"/>
      <c r="DS35" s="677"/>
      <c r="DT35" s="677"/>
      <c r="DU35" s="677"/>
      <c r="DV35" s="678"/>
      <c r="DW35" s="646">
        <v>1.5</v>
      </c>
      <c r="DX35" s="675"/>
      <c r="DY35" s="675"/>
      <c r="DZ35" s="675"/>
      <c r="EA35" s="675"/>
      <c r="EB35" s="675"/>
      <c r="EC35" s="676"/>
    </row>
    <row r="36" spans="2:133" ht="11.25" customHeight="1">
      <c r="B36" s="638" t="s">
        <v>326</v>
      </c>
      <c r="C36" s="639"/>
      <c r="D36" s="639"/>
      <c r="E36" s="639"/>
      <c r="F36" s="639"/>
      <c r="G36" s="639"/>
      <c r="H36" s="639"/>
      <c r="I36" s="639"/>
      <c r="J36" s="639"/>
      <c r="K36" s="639"/>
      <c r="L36" s="639"/>
      <c r="M36" s="639"/>
      <c r="N36" s="639"/>
      <c r="O36" s="639"/>
      <c r="P36" s="639"/>
      <c r="Q36" s="640"/>
      <c r="R36" s="641" t="s">
        <v>136</v>
      </c>
      <c r="S36" s="642"/>
      <c r="T36" s="642"/>
      <c r="U36" s="642"/>
      <c r="V36" s="642"/>
      <c r="W36" s="642"/>
      <c r="X36" s="642"/>
      <c r="Y36" s="643"/>
      <c r="Z36" s="644" t="s">
        <v>231</v>
      </c>
      <c r="AA36" s="644"/>
      <c r="AB36" s="644"/>
      <c r="AC36" s="644"/>
      <c r="AD36" s="645" t="s">
        <v>136</v>
      </c>
      <c r="AE36" s="645"/>
      <c r="AF36" s="645"/>
      <c r="AG36" s="645"/>
      <c r="AH36" s="645"/>
      <c r="AI36" s="645"/>
      <c r="AJ36" s="645"/>
      <c r="AK36" s="645"/>
      <c r="AL36" s="646" t="s">
        <v>136</v>
      </c>
      <c r="AM36" s="647"/>
      <c r="AN36" s="647"/>
      <c r="AO36" s="648"/>
      <c r="AQ36" s="718" t="s">
        <v>327</v>
      </c>
      <c r="AR36" s="719"/>
      <c r="AS36" s="719"/>
      <c r="AT36" s="719"/>
      <c r="AU36" s="719"/>
      <c r="AV36" s="719"/>
      <c r="AW36" s="719"/>
      <c r="AX36" s="719"/>
      <c r="AY36" s="720"/>
      <c r="AZ36" s="641">
        <v>1161141</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321000</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4663849</v>
      </c>
      <c r="CS36" s="642"/>
      <c r="CT36" s="642"/>
      <c r="CU36" s="642"/>
      <c r="CV36" s="642"/>
      <c r="CW36" s="642"/>
      <c r="CX36" s="642"/>
      <c r="CY36" s="643"/>
      <c r="CZ36" s="646">
        <v>12.8</v>
      </c>
      <c r="DA36" s="675"/>
      <c r="DB36" s="675"/>
      <c r="DC36" s="679"/>
      <c r="DD36" s="650">
        <v>4377098</v>
      </c>
      <c r="DE36" s="642"/>
      <c r="DF36" s="642"/>
      <c r="DG36" s="642"/>
      <c r="DH36" s="642"/>
      <c r="DI36" s="642"/>
      <c r="DJ36" s="642"/>
      <c r="DK36" s="643"/>
      <c r="DL36" s="650">
        <v>3062536</v>
      </c>
      <c r="DM36" s="642"/>
      <c r="DN36" s="642"/>
      <c r="DO36" s="642"/>
      <c r="DP36" s="642"/>
      <c r="DQ36" s="642"/>
      <c r="DR36" s="642"/>
      <c r="DS36" s="642"/>
      <c r="DT36" s="642"/>
      <c r="DU36" s="642"/>
      <c r="DV36" s="643"/>
      <c r="DW36" s="646">
        <v>12.3</v>
      </c>
      <c r="DX36" s="675"/>
      <c r="DY36" s="675"/>
      <c r="DZ36" s="675"/>
      <c r="EA36" s="675"/>
      <c r="EB36" s="675"/>
      <c r="EC36" s="676"/>
    </row>
    <row r="37" spans="2:133" ht="11.25" customHeight="1">
      <c r="B37" s="638" t="s">
        <v>330</v>
      </c>
      <c r="C37" s="639"/>
      <c r="D37" s="639"/>
      <c r="E37" s="639"/>
      <c r="F37" s="639"/>
      <c r="G37" s="639"/>
      <c r="H37" s="639"/>
      <c r="I37" s="639"/>
      <c r="J37" s="639"/>
      <c r="K37" s="639"/>
      <c r="L37" s="639"/>
      <c r="M37" s="639"/>
      <c r="N37" s="639"/>
      <c r="O37" s="639"/>
      <c r="P37" s="639"/>
      <c r="Q37" s="640"/>
      <c r="R37" s="641">
        <v>1686345</v>
      </c>
      <c r="S37" s="642"/>
      <c r="T37" s="642"/>
      <c r="U37" s="642"/>
      <c r="V37" s="642"/>
      <c r="W37" s="642"/>
      <c r="X37" s="642"/>
      <c r="Y37" s="643"/>
      <c r="Z37" s="644">
        <v>4.3</v>
      </c>
      <c r="AA37" s="644"/>
      <c r="AB37" s="644"/>
      <c r="AC37" s="644"/>
      <c r="AD37" s="645" t="s">
        <v>231</v>
      </c>
      <c r="AE37" s="645"/>
      <c r="AF37" s="645"/>
      <c r="AG37" s="645"/>
      <c r="AH37" s="645"/>
      <c r="AI37" s="645"/>
      <c r="AJ37" s="645"/>
      <c r="AK37" s="645"/>
      <c r="AL37" s="646" t="s">
        <v>136</v>
      </c>
      <c r="AM37" s="647"/>
      <c r="AN37" s="647"/>
      <c r="AO37" s="648"/>
      <c r="AQ37" s="718" t="s">
        <v>331</v>
      </c>
      <c r="AR37" s="719"/>
      <c r="AS37" s="719"/>
      <c r="AT37" s="719"/>
      <c r="AU37" s="719"/>
      <c r="AV37" s="719"/>
      <c r="AW37" s="719"/>
      <c r="AX37" s="719"/>
      <c r="AY37" s="720"/>
      <c r="AZ37" s="641">
        <v>19702</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16687</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2168142</v>
      </c>
      <c r="CS37" s="677"/>
      <c r="CT37" s="677"/>
      <c r="CU37" s="677"/>
      <c r="CV37" s="677"/>
      <c r="CW37" s="677"/>
      <c r="CX37" s="677"/>
      <c r="CY37" s="678"/>
      <c r="CZ37" s="646">
        <v>5.9</v>
      </c>
      <c r="DA37" s="675"/>
      <c r="DB37" s="675"/>
      <c r="DC37" s="679"/>
      <c r="DD37" s="650">
        <v>2168142</v>
      </c>
      <c r="DE37" s="677"/>
      <c r="DF37" s="677"/>
      <c r="DG37" s="677"/>
      <c r="DH37" s="677"/>
      <c r="DI37" s="677"/>
      <c r="DJ37" s="677"/>
      <c r="DK37" s="678"/>
      <c r="DL37" s="650">
        <v>1949140</v>
      </c>
      <c r="DM37" s="677"/>
      <c r="DN37" s="677"/>
      <c r="DO37" s="677"/>
      <c r="DP37" s="677"/>
      <c r="DQ37" s="677"/>
      <c r="DR37" s="677"/>
      <c r="DS37" s="677"/>
      <c r="DT37" s="677"/>
      <c r="DU37" s="677"/>
      <c r="DV37" s="678"/>
      <c r="DW37" s="646">
        <v>7.8</v>
      </c>
      <c r="DX37" s="675"/>
      <c r="DY37" s="675"/>
      <c r="DZ37" s="675"/>
      <c r="EA37" s="675"/>
      <c r="EB37" s="675"/>
      <c r="EC37" s="676"/>
    </row>
    <row r="38" spans="2:133" ht="11.25" customHeight="1">
      <c r="B38" s="686" t="s">
        <v>334</v>
      </c>
      <c r="C38" s="687"/>
      <c r="D38" s="687"/>
      <c r="E38" s="687"/>
      <c r="F38" s="687"/>
      <c r="G38" s="687"/>
      <c r="H38" s="687"/>
      <c r="I38" s="687"/>
      <c r="J38" s="687"/>
      <c r="K38" s="687"/>
      <c r="L38" s="687"/>
      <c r="M38" s="687"/>
      <c r="N38" s="687"/>
      <c r="O38" s="687"/>
      <c r="P38" s="687"/>
      <c r="Q38" s="688"/>
      <c r="R38" s="721">
        <v>38812375</v>
      </c>
      <c r="S38" s="722"/>
      <c r="T38" s="722"/>
      <c r="U38" s="722"/>
      <c r="V38" s="722"/>
      <c r="W38" s="722"/>
      <c r="X38" s="722"/>
      <c r="Y38" s="723"/>
      <c r="Z38" s="724">
        <v>100</v>
      </c>
      <c r="AA38" s="724"/>
      <c r="AB38" s="724"/>
      <c r="AC38" s="724"/>
      <c r="AD38" s="725">
        <v>23148342</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8527</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26981</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3209016</v>
      </c>
      <c r="CS38" s="642"/>
      <c r="CT38" s="642"/>
      <c r="CU38" s="642"/>
      <c r="CV38" s="642"/>
      <c r="CW38" s="642"/>
      <c r="CX38" s="642"/>
      <c r="CY38" s="643"/>
      <c r="CZ38" s="646">
        <v>8.8000000000000007</v>
      </c>
      <c r="DA38" s="675"/>
      <c r="DB38" s="675"/>
      <c r="DC38" s="679"/>
      <c r="DD38" s="650">
        <v>2770074</v>
      </c>
      <c r="DE38" s="642"/>
      <c r="DF38" s="642"/>
      <c r="DG38" s="642"/>
      <c r="DH38" s="642"/>
      <c r="DI38" s="642"/>
      <c r="DJ38" s="642"/>
      <c r="DK38" s="643"/>
      <c r="DL38" s="650">
        <v>2462361</v>
      </c>
      <c r="DM38" s="642"/>
      <c r="DN38" s="642"/>
      <c r="DO38" s="642"/>
      <c r="DP38" s="642"/>
      <c r="DQ38" s="642"/>
      <c r="DR38" s="642"/>
      <c r="DS38" s="642"/>
      <c r="DT38" s="642"/>
      <c r="DU38" s="642"/>
      <c r="DV38" s="643"/>
      <c r="DW38" s="646">
        <v>9.9</v>
      </c>
      <c r="DX38" s="675"/>
      <c r="DY38" s="675"/>
      <c r="DZ38" s="675"/>
      <c r="EA38" s="675"/>
      <c r="EB38" s="675"/>
      <c r="EC38" s="676"/>
    </row>
    <row r="39" spans="2:133" ht="11.25" customHeight="1">
      <c r="AQ39" s="718" t="s">
        <v>338</v>
      </c>
      <c r="AR39" s="719"/>
      <c r="AS39" s="719"/>
      <c r="AT39" s="719"/>
      <c r="AU39" s="719"/>
      <c r="AV39" s="719"/>
      <c r="AW39" s="719"/>
      <c r="AX39" s="719"/>
      <c r="AY39" s="720"/>
      <c r="AZ39" s="641" t="s">
        <v>136</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90</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405778</v>
      </c>
      <c r="CS39" s="677"/>
      <c r="CT39" s="677"/>
      <c r="CU39" s="677"/>
      <c r="CV39" s="677"/>
      <c r="CW39" s="677"/>
      <c r="CX39" s="677"/>
      <c r="CY39" s="678"/>
      <c r="CZ39" s="646">
        <v>1.1000000000000001</v>
      </c>
      <c r="DA39" s="675"/>
      <c r="DB39" s="675"/>
      <c r="DC39" s="679"/>
      <c r="DD39" s="650">
        <v>319835</v>
      </c>
      <c r="DE39" s="677"/>
      <c r="DF39" s="677"/>
      <c r="DG39" s="677"/>
      <c r="DH39" s="677"/>
      <c r="DI39" s="677"/>
      <c r="DJ39" s="677"/>
      <c r="DK39" s="678"/>
      <c r="DL39" s="650" t="s">
        <v>136</v>
      </c>
      <c r="DM39" s="677"/>
      <c r="DN39" s="677"/>
      <c r="DO39" s="677"/>
      <c r="DP39" s="677"/>
      <c r="DQ39" s="677"/>
      <c r="DR39" s="677"/>
      <c r="DS39" s="677"/>
      <c r="DT39" s="677"/>
      <c r="DU39" s="677"/>
      <c r="DV39" s="678"/>
      <c r="DW39" s="646" t="s">
        <v>231</v>
      </c>
      <c r="DX39" s="675"/>
      <c r="DY39" s="675"/>
      <c r="DZ39" s="675"/>
      <c r="EA39" s="675"/>
      <c r="EB39" s="675"/>
      <c r="EC39" s="676"/>
    </row>
    <row r="40" spans="2:133" ht="11.25" customHeight="1">
      <c r="AQ40" s="718" t="s">
        <v>342</v>
      </c>
      <c r="AR40" s="719"/>
      <c r="AS40" s="719"/>
      <c r="AT40" s="719"/>
      <c r="AU40" s="719"/>
      <c r="AV40" s="719"/>
      <c r="AW40" s="719"/>
      <c r="AX40" s="719"/>
      <c r="AY40" s="720"/>
      <c r="AZ40" s="641">
        <v>727236</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174</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67800</v>
      </c>
      <c r="CS40" s="642"/>
      <c r="CT40" s="642"/>
      <c r="CU40" s="642"/>
      <c r="CV40" s="642"/>
      <c r="CW40" s="642"/>
      <c r="CX40" s="642"/>
      <c r="CY40" s="643"/>
      <c r="CZ40" s="646">
        <v>0.2</v>
      </c>
      <c r="DA40" s="675"/>
      <c r="DB40" s="675"/>
      <c r="DC40" s="679"/>
      <c r="DD40" s="650">
        <v>2200</v>
      </c>
      <c r="DE40" s="642"/>
      <c r="DF40" s="642"/>
      <c r="DG40" s="642"/>
      <c r="DH40" s="642"/>
      <c r="DI40" s="642"/>
      <c r="DJ40" s="642"/>
      <c r="DK40" s="643"/>
      <c r="DL40" s="650">
        <v>2200</v>
      </c>
      <c r="DM40" s="642"/>
      <c r="DN40" s="642"/>
      <c r="DO40" s="642"/>
      <c r="DP40" s="642"/>
      <c r="DQ40" s="642"/>
      <c r="DR40" s="642"/>
      <c r="DS40" s="642"/>
      <c r="DT40" s="642"/>
      <c r="DU40" s="642"/>
      <c r="DV40" s="643"/>
      <c r="DW40" s="646">
        <v>0</v>
      </c>
      <c r="DX40" s="675"/>
      <c r="DY40" s="675"/>
      <c r="DZ40" s="675"/>
      <c r="EA40" s="675"/>
      <c r="EB40" s="675"/>
      <c r="EC40" s="676"/>
    </row>
    <row r="41" spans="2:133" ht="11.25" customHeight="1">
      <c r="AQ41" s="728" t="s">
        <v>345</v>
      </c>
      <c r="AR41" s="729"/>
      <c r="AS41" s="729"/>
      <c r="AT41" s="729"/>
      <c r="AU41" s="729"/>
      <c r="AV41" s="729"/>
      <c r="AW41" s="729"/>
      <c r="AX41" s="729"/>
      <c r="AY41" s="730"/>
      <c r="AZ41" s="721">
        <v>2392253</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309</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136</v>
      </c>
      <c r="CS41" s="677"/>
      <c r="CT41" s="677"/>
      <c r="CU41" s="677"/>
      <c r="CV41" s="677"/>
      <c r="CW41" s="677"/>
      <c r="CX41" s="677"/>
      <c r="CY41" s="678"/>
      <c r="CZ41" s="646" t="s">
        <v>136</v>
      </c>
      <c r="DA41" s="675"/>
      <c r="DB41" s="675"/>
      <c r="DC41" s="679"/>
      <c r="DD41" s="650" t="s">
        <v>136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3349624</v>
      </c>
      <c r="CS42" s="642"/>
      <c r="CT42" s="642"/>
      <c r="CU42" s="642"/>
      <c r="CV42" s="642"/>
      <c r="CW42" s="642"/>
      <c r="CX42" s="642"/>
      <c r="CY42" s="643"/>
      <c r="CZ42" s="646">
        <v>9.1999999999999993</v>
      </c>
      <c r="DA42" s="647"/>
      <c r="DB42" s="647"/>
      <c r="DC42" s="742"/>
      <c r="DD42" s="650">
        <v>1180633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145477</v>
      </c>
      <c r="CS43" s="677"/>
      <c r="CT43" s="677"/>
      <c r="CU43" s="677"/>
      <c r="CV43" s="677"/>
      <c r="CW43" s="677"/>
      <c r="CX43" s="677"/>
      <c r="CY43" s="678"/>
      <c r="CZ43" s="646">
        <v>0.4</v>
      </c>
      <c r="DA43" s="675"/>
      <c r="DB43" s="675"/>
      <c r="DC43" s="679"/>
      <c r="DD43" s="650">
        <v>145477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352</v>
      </c>
      <c r="CD44" s="753" t="s">
        <v>303</v>
      </c>
      <c r="CE44" s="754"/>
      <c r="CF44" s="638" t="s">
        <v>353</v>
      </c>
      <c r="CG44" s="639"/>
      <c r="CH44" s="639"/>
      <c r="CI44" s="639"/>
      <c r="CJ44" s="639"/>
      <c r="CK44" s="639"/>
      <c r="CL44" s="639"/>
      <c r="CM44" s="639"/>
      <c r="CN44" s="639"/>
      <c r="CO44" s="639"/>
      <c r="CP44" s="639"/>
      <c r="CQ44" s="640"/>
      <c r="CR44" s="641">
        <v>3349624</v>
      </c>
      <c r="CS44" s="642"/>
      <c r="CT44" s="642"/>
      <c r="CU44" s="642"/>
      <c r="CV44" s="642"/>
      <c r="CW44" s="642"/>
      <c r="CX44" s="642"/>
      <c r="CY44" s="643"/>
      <c r="CZ44" s="646">
        <v>9.1999999999999993</v>
      </c>
      <c r="DA44" s="647"/>
      <c r="DB44" s="647"/>
      <c r="DC44" s="742"/>
      <c r="DD44" s="650">
        <v>1180633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354</v>
      </c>
      <c r="CG45" s="639"/>
      <c r="CH45" s="639"/>
      <c r="CI45" s="639"/>
      <c r="CJ45" s="639"/>
      <c r="CK45" s="639"/>
      <c r="CL45" s="639"/>
      <c r="CM45" s="639"/>
      <c r="CN45" s="639"/>
      <c r="CO45" s="639"/>
      <c r="CP45" s="639"/>
      <c r="CQ45" s="640"/>
      <c r="CR45" s="641">
        <v>1529921</v>
      </c>
      <c r="CS45" s="677"/>
      <c r="CT45" s="677"/>
      <c r="CU45" s="677"/>
      <c r="CV45" s="677"/>
      <c r="CW45" s="677"/>
      <c r="CX45" s="677"/>
      <c r="CY45" s="678"/>
      <c r="CZ45" s="646">
        <v>4.2</v>
      </c>
      <c r="DA45" s="675"/>
      <c r="DB45" s="675"/>
      <c r="DC45" s="679"/>
      <c r="DD45" s="650">
        <v>46261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355</v>
      </c>
      <c r="CG46" s="639"/>
      <c r="CH46" s="639"/>
      <c r="CI46" s="639"/>
      <c r="CJ46" s="639"/>
      <c r="CK46" s="639"/>
      <c r="CL46" s="639"/>
      <c r="CM46" s="639"/>
      <c r="CN46" s="639"/>
      <c r="CO46" s="639"/>
      <c r="CP46" s="639"/>
      <c r="CQ46" s="640"/>
      <c r="CR46" s="641">
        <v>1794961</v>
      </c>
      <c r="CS46" s="642"/>
      <c r="CT46" s="642"/>
      <c r="CU46" s="642"/>
      <c r="CV46" s="642"/>
      <c r="CW46" s="642"/>
      <c r="CX46" s="642"/>
      <c r="CY46" s="643"/>
      <c r="CZ46" s="646">
        <v>4.9000000000000004</v>
      </c>
      <c r="DA46" s="647"/>
      <c r="DB46" s="647"/>
      <c r="DC46" s="742"/>
      <c r="DD46" s="650">
        <v>1129862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356</v>
      </c>
      <c r="CG47" s="639"/>
      <c r="CH47" s="639"/>
      <c r="CI47" s="639"/>
      <c r="CJ47" s="639"/>
      <c r="CK47" s="639"/>
      <c r="CL47" s="639"/>
      <c r="CM47" s="639"/>
      <c r="CN47" s="639"/>
      <c r="CO47" s="639"/>
      <c r="CP47" s="639"/>
      <c r="CQ47" s="640"/>
      <c r="CR47" s="641" t="s">
        <v>136</v>
      </c>
      <c r="CS47" s="677"/>
      <c r="CT47" s="677"/>
      <c r="CU47" s="677"/>
      <c r="CV47" s="677"/>
      <c r="CW47" s="677"/>
      <c r="CX47" s="677"/>
      <c r="CY47" s="678"/>
      <c r="CZ47" s="646" t="s">
        <v>231</v>
      </c>
      <c r="DA47" s="675"/>
      <c r="DB47" s="675"/>
      <c r="DC47" s="679"/>
      <c r="DD47" s="650" t="s">
        <v>231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357</v>
      </c>
      <c r="CG48" s="639"/>
      <c r="CH48" s="639"/>
      <c r="CI48" s="639"/>
      <c r="CJ48" s="639"/>
      <c r="CK48" s="639"/>
      <c r="CL48" s="639"/>
      <c r="CM48" s="639"/>
      <c r="CN48" s="639"/>
      <c r="CO48" s="639"/>
      <c r="CP48" s="639"/>
      <c r="CQ48" s="640"/>
      <c r="CR48" s="641" t="s">
        <v>136</v>
      </c>
      <c r="CS48" s="642"/>
      <c r="CT48" s="642"/>
      <c r="CU48" s="642"/>
      <c r="CV48" s="642"/>
      <c r="CW48" s="642"/>
      <c r="CX48" s="642"/>
      <c r="CY48" s="643"/>
      <c r="CZ48" s="646" t="s">
        <v>231</v>
      </c>
      <c r="DA48" s="647"/>
      <c r="DB48" s="647"/>
      <c r="DC48" s="742"/>
      <c r="DD48" s="650" t="s">
        <v>231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358</v>
      </c>
      <c r="CE49" s="687"/>
      <c r="CF49" s="687"/>
      <c r="CG49" s="687"/>
      <c r="CH49" s="687"/>
      <c r="CI49" s="687"/>
      <c r="CJ49" s="687"/>
      <c r="CK49" s="687"/>
      <c r="CL49" s="687"/>
      <c r="CM49" s="687"/>
      <c r="CN49" s="687"/>
      <c r="CO49" s="687"/>
      <c r="CP49" s="687"/>
      <c r="CQ49" s="688"/>
      <c r="CR49" s="721">
        <v>36449657</v>
      </c>
      <c r="CS49" s="711"/>
      <c r="CT49" s="711"/>
      <c r="CU49" s="711"/>
      <c r="CV49" s="711"/>
      <c r="CW49" s="711"/>
      <c r="CX49" s="711"/>
      <c r="CY49" s="743"/>
      <c r="CZ49" s="726">
        <v>100</v>
      </c>
      <c r="DA49" s="744"/>
      <c r="DB49" s="744"/>
      <c r="DC49" s="745"/>
      <c r="DD49" s="746">
        <v>26632303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cfJvld7MYgqNe51ChtT3DarSWOJ763jy/Ma18DMD6sWhjiqeTwupx8OQcn8A5xKMdBiAbbTjtoy1OnwqnxDBeg==" saltValue="wxKeOGsnQTHBxzvvn3lP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8"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381</v>
      </c>
      <c r="C7" s="774"/>
      <c r="D7" s="774"/>
      <c r="E7" s="774"/>
      <c r="F7" s="774"/>
      <c r="G7" s="774"/>
      <c r="H7" s="774"/>
      <c r="I7" s="774"/>
      <c r="J7" s="774"/>
      <c r="K7" s="774"/>
      <c r="L7" s="774"/>
      <c r="M7" s="774"/>
      <c r="N7" s="774"/>
      <c r="O7" s="774"/>
      <c r="P7" s="775"/>
      <c r="Q7" s="776">
        <v>38396</v>
      </c>
      <c r="R7" s="777"/>
      <c r="S7" s="777"/>
      <c r="T7" s="777"/>
      <c r="U7" s="777"/>
      <c r="V7" s="777">
        <v>36230</v>
      </c>
      <c r="W7" s="777"/>
      <c r="X7" s="777"/>
      <c r="Y7" s="777"/>
      <c r="Z7" s="777"/>
      <c r="AA7" s="777">
        <v>2166</v>
      </c>
      <c r="AB7" s="777"/>
      <c r="AC7" s="777"/>
      <c r="AD7" s="777"/>
      <c r="AE7" s="778"/>
      <c r="AF7" s="779">
        <v>2010</v>
      </c>
      <c r="AG7" s="780"/>
      <c r="AH7" s="780"/>
      <c r="AI7" s="780"/>
      <c r="AJ7" s="781"/>
      <c r="AK7" s="816">
        <v>468</v>
      </c>
      <c r="AL7" s="817"/>
      <c r="AM7" s="817"/>
      <c r="AN7" s="817"/>
      <c r="AO7" s="817"/>
      <c r="AP7" s="817">
        <v>46194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593</v>
      </c>
      <c r="BT7" s="821"/>
      <c r="BU7" s="821"/>
      <c r="BV7" s="821"/>
      <c r="BW7" s="821"/>
      <c r="BX7" s="821"/>
      <c r="BY7" s="821"/>
      <c r="BZ7" s="821"/>
      <c r="CA7" s="821"/>
      <c r="CB7" s="821"/>
      <c r="CC7" s="821"/>
      <c r="CD7" s="821"/>
      <c r="CE7" s="821"/>
      <c r="CF7" s="821"/>
      <c r="CG7" s="822"/>
      <c r="CH7" s="813">
        <v>7</v>
      </c>
      <c r="CI7" s="814"/>
      <c r="CJ7" s="814"/>
      <c r="CK7" s="814"/>
      <c r="CL7" s="815"/>
      <c r="CM7" s="813">
        <v>240</v>
      </c>
      <c r="CN7" s="814"/>
      <c r="CO7" s="814"/>
      <c r="CP7" s="814"/>
      <c r="CQ7" s="815"/>
      <c r="CR7" s="813">
        <v>3</v>
      </c>
      <c r="CS7" s="814"/>
      <c r="CT7" s="814"/>
      <c r="CU7" s="814"/>
      <c r="CV7" s="815"/>
      <c r="CW7" s="813">
        <v>0</v>
      </c>
      <c r="CX7" s="814"/>
      <c r="CY7" s="814"/>
      <c r="CZ7" s="814"/>
      <c r="DA7" s="815"/>
      <c r="DB7" s="813">
        <v>0</v>
      </c>
      <c r="DC7" s="814"/>
      <c r="DD7" s="814"/>
      <c r="DE7" s="814"/>
      <c r="DF7" s="815"/>
      <c r="DG7" s="813">
        <v>160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c r="A8" s="261">
        <v>2</v>
      </c>
      <c r="B8" s="797" t="s">
        <v>382</v>
      </c>
      <c r="C8" s="798"/>
      <c r="D8" s="798"/>
      <c r="E8" s="798"/>
      <c r="F8" s="798"/>
      <c r="G8" s="798"/>
      <c r="H8" s="798"/>
      <c r="I8" s="798"/>
      <c r="J8" s="798"/>
      <c r="K8" s="798"/>
      <c r="L8" s="798"/>
      <c r="M8" s="798"/>
      <c r="N8" s="798"/>
      <c r="O8" s="798"/>
      <c r="P8" s="799"/>
      <c r="Q8" s="800">
        <v>527</v>
      </c>
      <c r="R8" s="801"/>
      <c r="S8" s="801"/>
      <c r="T8" s="801"/>
      <c r="U8" s="801"/>
      <c r="V8" s="801">
        <v>372</v>
      </c>
      <c r="W8" s="801"/>
      <c r="X8" s="801"/>
      <c r="Y8" s="801"/>
      <c r="Z8" s="801"/>
      <c r="AA8" s="801">
        <v>155</v>
      </c>
      <c r="AB8" s="801"/>
      <c r="AC8" s="801"/>
      <c r="AD8" s="801"/>
      <c r="AE8" s="802"/>
      <c r="AF8" s="803">
        <v>102</v>
      </c>
      <c r="AG8" s="804"/>
      <c r="AH8" s="804"/>
      <c r="AI8" s="804"/>
      <c r="AJ8" s="805"/>
      <c r="AK8" s="806">
        <v>225</v>
      </c>
      <c r="AL8" s="807"/>
      <c r="AM8" s="807"/>
      <c r="AN8" s="807"/>
      <c r="AO8" s="807"/>
      <c r="AP8" s="807">
        <v>703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594</v>
      </c>
      <c r="BT8" s="811"/>
      <c r="BU8" s="811"/>
      <c r="BV8" s="811"/>
      <c r="BW8" s="811"/>
      <c r="BX8" s="811"/>
      <c r="BY8" s="811"/>
      <c r="BZ8" s="811"/>
      <c r="CA8" s="811"/>
      <c r="CB8" s="811"/>
      <c r="CC8" s="811"/>
      <c r="CD8" s="811"/>
      <c r="CE8" s="811"/>
      <c r="CF8" s="811"/>
      <c r="CG8" s="812"/>
      <c r="CH8" s="823">
        <v>190</v>
      </c>
      <c r="CI8" s="824"/>
      <c r="CJ8" s="824"/>
      <c r="CK8" s="824"/>
      <c r="CL8" s="825"/>
      <c r="CM8" s="823">
        <v>1445</v>
      </c>
      <c r="CN8" s="824"/>
      <c r="CO8" s="824"/>
      <c r="CP8" s="824"/>
      <c r="CQ8" s="825"/>
      <c r="CR8" s="823">
        <v>184</v>
      </c>
      <c r="CS8" s="824"/>
      <c r="CT8" s="824"/>
      <c r="CU8" s="824"/>
      <c r="CV8" s="825"/>
      <c r="CW8" s="823">
        <v>0</v>
      </c>
      <c r="CX8" s="824"/>
      <c r="CY8" s="824"/>
      <c r="CZ8" s="824"/>
      <c r="DA8" s="825"/>
      <c r="DB8" s="823">
        <v>0</v>
      </c>
      <c r="DC8" s="824"/>
      <c r="DD8" s="824"/>
      <c r="DE8" s="824"/>
      <c r="DF8" s="825"/>
      <c r="DG8" s="823">
        <v>0</v>
      </c>
      <c r="DH8" s="824"/>
      <c r="DI8" s="824"/>
      <c r="DJ8" s="824"/>
      <c r="DK8" s="825"/>
      <c r="DL8" s="823">
        <v>0</v>
      </c>
      <c r="DM8" s="824"/>
      <c r="DN8" s="824"/>
      <c r="DO8" s="824"/>
      <c r="DP8" s="825"/>
      <c r="DQ8" s="823">
        <v>0</v>
      </c>
      <c r="DR8" s="824"/>
      <c r="DS8" s="824"/>
      <c r="DT8" s="824"/>
      <c r="DU8" s="825"/>
      <c r="DV8" s="826"/>
      <c r="DW8" s="827"/>
      <c r="DX8" s="827"/>
      <c r="DY8" s="827"/>
      <c r="DZ8" s="828"/>
      <c r="EA8" s="254"/>
    </row>
    <row r="9" spans="1:131" s="255" customFormat="1" ht="26.25" customHeight="1">
      <c r="A9" s="261">
        <v>3</v>
      </c>
      <c r="B9" s="797" t="s">
        <v>383</v>
      </c>
      <c r="C9" s="798"/>
      <c r="D9" s="798"/>
      <c r="E9" s="798"/>
      <c r="F9" s="798"/>
      <c r="G9" s="798"/>
      <c r="H9" s="798"/>
      <c r="I9" s="798"/>
      <c r="J9" s="798"/>
      <c r="K9" s="798"/>
      <c r="L9" s="798"/>
      <c r="M9" s="798"/>
      <c r="N9" s="798"/>
      <c r="O9" s="798"/>
      <c r="P9" s="799"/>
      <c r="Q9" s="800">
        <v>211</v>
      </c>
      <c r="R9" s="801"/>
      <c r="S9" s="801"/>
      <c r="T9" s="801"/>
      <c r="U9" s="801"/>
      <c r="V9" s="801">
        <v>169</v>
      </c>
      <c r="W9" s="801"/>
      <c r="X9" s="801"/>
      <c r="Y9" s="801"/>
      <c r="Z9" s="801"/>
      <c r="AA9" s="801">
        <v>42</v>
      </c>
      <c r="AB9" s="801"/>
      <c r="AC9" s="801"/>
      <c r="AD9" s="801"/>
      <c r="AE9" s="802"/>
      <c r="AF9" s="803">
        <v>42</v>
      </c>
      <c r="AG9" s="804"/>
      <c r="AH9" s="804"/>
      <c r="AI9" s="804"/>
      <c r="AJ9" s="805"/>
      <c r="AK9" s="806">
        <v>84</v>
      </c>
      <c r="AL9" s="807"/>
      <c r="AM9" s="807"/>
      <c r="AN9" s="807"/>
      <c r="AO9" s="807"/>
      <c r="AP9" s="807">
        <v>297</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595</v>
      </c>
      <c r="BT9" s="811"/>
      <c r="BU9" s="811"/>
      <c r="BV9" s="811"/>
      <c r="BW9" s="811"/>
      <c r="BX9" s="811"/>
      <c r="BY9" s="811"/>
      <c r="BZ9" s="811"/>
      <c r="CA9" s="811"/>
      <c r="CB9" s="811"/>
      <c r="CC9" s="811"/>
      <c r="CD9" s="811"/>
      <c r="CE9" s="811"/>
      <c r="CF9" s="811"/>
      <c r="CG9" s="812"/>
      <c r="CH9" s="823">
        <v>274</v>
      </c>
      <c r="CI9" s="824"/>
      <c r="CJ9" s="824"/>
      <c r="CK9" s="824"/>
      <c r="CL9" s="825"/>
      <c r="CM9" s="823">
        <v>101</v>
      </c>
      <c r="CN9" s="824"/>
      <c r="CO9" s="824"/>
      <c r="CP9" s="824"/>
      <c r="CQ9" s="825"/>
      <c r="CR9" s="823">
        <v>50</v>
      </c>
      <c r="CS9" s="824"/>
      <c r="CT9" s="824"/>
      <c r="CU9" s="824"/>
      <c r="CV9" s="825"/>
      <c r="CW9" s="823">
        <v>10</v>
      </c>
      <c r="CX9" s="824"/>
      <c r="CY9" s="824"/>
      <c r="CZ9" s="824"/>
      <c r="DA9" s="825"/>
      <c r="DB9" s="823">
        <v>0</v>
      </c>
      <c r="DC9" s="824"/>
      <c r="DD9" s="824"/>
      <c r="DE9" s="824"/>
      <c r="DF9" s="825"/>
      <c r="DG9" s="823">
        <v>0</v>
      </c>
      <c r="DH9" s="824"/>
      <c r="DI9" s="824"/>
      <c r="DJ9" s="824"/>
      <c r="DK9" s="825"/>
      <c r="DL9" s="823">
        <v>0</v>
      </c>
      <c r="DM9" s="824"/>
      <c r="DN9" s="824"/>
      <c r="DO9" s="824"/>
      <c r="DP9" s="825"/>
      <c r="DQ9" s="823">
        <v>0</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596</v>
      </c>
      <c r="BT10" s="811"/>
      <c r="BU10" s="811"/>
      <c r="BV10" s="811"/>
      <c r="BW10" s="811"/>
      <c r="BX10" s="811"/>
      <c r="BY10" s="811"/>
      <c r="BZ10" s="811"/>
      <c r="CA10" s="811"/>
      <c r="CB10" s="811"/>
      <c r="CC10" s="811"/>
      <c r="CD10" s="811"/>
      <c r="CE10" s="811"/>
      <c r="CF10" s="811"/>
      <c r="CG10" s="812"/>
      <c r="CH10" s="823">
        <v>0</v>
      </c>
      <c r="CI10" s="824"/>
      <c r="CJ10" s="824"/>
      <c r="CK10" s="824"/>
      <c r="CL10" s="825"/>
      <c r="CM10" s="823">
        <v>0</v>
      </c>
      <c r="CN10" s="824"/>
      <c r="CO10" s="824"/>
      <c r="CP10" s="824"/>
      <c r="CQ10" s="825"/>
      <c r="CR10" s="823">
        <v>10</v>
      </c>
      <c r="CS10" s="824"/>
      <c r="CT10" s="824"/>
      <c r="CU10" s="824"/>
      <c r="CV10" s="825"/>
      <c r="CW10" s="823">
        <v>0</v>
      </c>
      <c r="CX10" s="824"/>
      <c r="CY10" s="824"/>
      <c r="CZ10" s="824"/>
      <c r="DA10" s="825"/>
      <c r="DB10" s="823">
        <v>0</v>
      </c>
      <c r="DC10" s="824"/>
      <c r="DD10" s="824"/>
      <c r="DE10" s="824"/>
      <c r="DF10" s="825"/>
      <c r="DG10" s="823">
        <v>0</v>
      </c>
      <c r="DH10" s="824"/>
      <c r="DI10" s="824"/>
      <c r="DJ10" s="824"/>
      <c r="DK10" s="825"/>
      <c r="DL10" s="823">
        <v>0</v>
      </c>
      <c r="DM10" s="824"/>
      <c r="DN10" s="824"/>
      <c r="DO10" s="824"/>
      <c r="DP10" s="825"/>
      <c r="DQ10" s="823">
        <v>0</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597</v>
      </c>
      <c r="BT11" s="811"/>
      <c r="BU11" s="811"/>
      <c r="BV11" s="811"/>
      <c r="BW11" s="811"/>
      <c r="BX11" s="811"/>
      <c r="BY11" s="811"/>
      <c r="BZ11" s="811"/>
      <c r="CA11" s="811"/>
      <c r="CB11" s="811"/>
      <c r="CC11" s="811"/>
      <c r="CD11" s="811"/>
      <c r="CE11" s="811"/>
      <c r="CF11" s="811"/>
      <c r="CG11" s="812"/>
      <c r="CH11" s="823">
        <v>427</v>
      </c>
      <c r="CI11" s="824"/>
      <c r="CJ11" s="824"/>
      <c r="CK11" s="824"/>
      <c r="CL11" s="825"/>
      <c r="CM11" s="823">
        <v>1445</v>
      </c>
      <c r="CN11" s="824"/>
      <c r="CO11" s="824"/>
      <c r="CP11" s="824"/>
      <c r="CQ11" s="825"/>
      <c r="CR11" s="823">
        <v>392</v>
      </c>
      <c r="CS11" s="824"/>
      <c r="CT11" s="824"/>
      <c r="CU11" s="824"/>
      <c r="CV11" s="825"/>
      <c r="CW11" s="823">
        <v>0</v>
      </c>
      <c r="CX11" s="824"/>
      <c r="CY11" s="824"/>
      <c r="CZ11" s="824"/>
      <c r="DA11" s="825"/>
      <c r="DB11" s="823">
        <v>390</v>
      </c>
      <c r="DC11" s="824"/>
      <c r="DD11" s="824"/>
      <c r="DE11" s="824"/>
      <c r="DF11" s="825"/>
      <c r="DG11" s="823">
        <v>0</v>
      </c>
      <c r="DH11" s="824"/>
      <c r="DI11" s="824"/>
      <c r="DJ11" s="824"/>
      <c r="DK11" s="825"/>
      <c r="DL11" s="823">
        <v>0</v>
      </c>
      <c r="DM11" s="824"/>
      <c r="DN11" s="824"/>
      <c r="DO11" s="824"/>
      <c r="DP11" s="825"/>
      <c r="DQ11" s="823">
        <v>0</v>
      </c>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598</v>
      </c>
      <c r="BT12" s="811"/>
      <c r="BU12" s="811"/>
      <c r="BV12" s="811"/>
      <c r="BW12" s="811"/>
      <c r="BX12" s="811"/>
      <c r="BY12" s="811"/>
      <c r="BZ12" s="811"/>
      <c r="CA12" s="811"/>
      <c r="CB12" s="811"/>
      <c r="CC12" s="811"/>
      <c r="CD12" s="811"/>
      <c r="CE12" s="811"/>
      <c r="CF12" s="811"/>
      <c r="CG12" s="812"/>
      <c r="CH12" s="823">
        <v>44</v>
      </c>
      <c r="CI12" s="824"/>
      <c r="CJ12" s="824"/>
      <c r="CK12" s="824"/>
      <c r="CL12" s="825"/>
      <c r="CM12" s="823">
        <v>21</v>
      </c>
      <c r="CN12" s="824"/>
      <c r="CO12" s="824"/>
      <c r="CP12" s="824"/>
      <c r="CQ12" s="825"/>
      <c r="CR12" s="823">
        <v>3</v>
      </c>
      <c r="CS12" s="824"/>
      <c r="CT12" s="824"/>
      <c r="CU12" s="824"/>
      <c r="CV12" s="825"/>
      <c r="CW12" s="823">
        <v>12</v>
      </c>
      <c r="CX12" s="824"/>
      <c r="CY12" s="824"/>
      <c r="CZ12" s="824"/>
      <c r="DA12" s="825"/>
      <c r="DB12" s="823">
        <v>0</v>
      </c>
      <c r="DC12" s="824"/>
      <c r="DD12" s="824"/>
      <c r="DE12" s="824"/>
      <c r="DF12" s="825"/>
      <c r="DG12" s="823">
        <v>0</v>
      </c>
      <c r="DH12" s="824"/>
      <c r="DI12" s="824"/>
      <c r="DJ12" s="824"/>
      <c r="DK12" s="825"/>
      <c r="DL12" s="823">
        <v>0</v>
      </c>
      <c r="DM12" s="824"/>
      <c r="DN12" s="824"/>
      <c r="DO12" s="824"/>
      <c r="DP12" s="825"/>
      <c r="DQ12" s="823">
        <v>0</v>
      </c>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385</v>
      </c>
      <c r="B23" s="832" t="s">
        <v>386</v>
      </c>
      <c r="C23" s="833"/>
      <c r="D23" s="833"/>
      <c r="E23" s="833"/>
      <c r="F23" s="833"/>
      <c r="G23" s="833"/>
      <c r="H23" s="833"/>
      <c r="I23" s="833"/>
      <c r="J23" s="833"/>
      <c r="K23" s="833"/>
      <c r="L23" s="833"/>
      <c r="M23" s="833"/>
      <c r="N23" s="833"/>
      <c r="O23" s="833"/>
      <c r="P23" s="834"/>
      <c r="Q23" s="835">
        <v>38816</v>
      </c>
      <c r="R23" s="836"/>
      <c r="S23" s="836"/>
      <c r="T23" s="836"/>
      <c r="U23" s="836"/>
      <c r="V23" s="836">
        <v>36453</v>
      </c>
      <c r="W23" s="836"/>
      <c r="X23" s="836"/>
      <c r="Y23" s="836"/>
      <c r="Z23" s="836"/>
      <c r="AA23" s="836">
        <v>2363</v>
      </c>
      <c r="AB23" s="836"/>
      <c r="AC23" s="836"/>
      <c r="AD23" s="836"/>
      <c r="AE23" s="837"/>
      <c r="AF23" s="838">
        <v>2154</v>
      </c>
      <c r="AG23" s="836"/>
      <c r="AH23" s="836"/>
      <c r="AI23" s="836"/>
      <c r="AJ23" s="839"/>
      <c r="AK23" s="840"/>
      <c r="AL23" s="841"/>
      <c r="AM23" s="841"/>
      <c r="AN23" s="841"/>
      <c r="AO23" s="841"/>
      <c r="AP23" s="836">
        <v>47195</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364</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398</v>
      </c>
      <c r="C28" s="774"/>
      <c r="D28" s="774"/>
      <c r="E28" s="774"/>
      <c r="F28" s="774"/>
      <c r="G28" s="774"/>
      <c r="H28" s="774"/>
      <c r="I28" s="774"/>
      <c r="J28" s="774"/>
      <c r="K28" s="774"/>
      <c r="L28" s="774"/>
      <c r="M28" s="774"/>
      <c r="N28" s="774"/>
      <c r="O28" s="774"/>
      <c r="P28" s="775"/>
      <c r="Q28" s="864">
        <v>12693</v>
      </c>
      <c r="R28" s="865"/>
      <c r="S28" s="865"/>
      <c r="T28" s="865"/>
      <c r="U28" s="865"/>
      <c r="V28" s="865">
        <v>12334</v>
      </c>
      <c r="W28" s="865"/>
      <c r="X28" s="865"/>
      <c r="Y28" s="865"/>
      <c r="Z28" s="865"/>
      <c r="AA28" s="865">
        <v>359</v>
      </c>
      <c r="AB28" s="865"/>
      <c r="AC28" s="865"/>
      <c r="AD28" s="865"/>
      <c r="AE28" s="866"/>
      <c r="AF28" s="867">
        <v>359</v>
      </c>
      <c r="AG28" s="865"/>
      <c r="AH28" s="865"/>
      <c r="AI28" s="865"/>
      <c r="AJ28" s="868"/>
      <c r="AK28" s="869">
        <v>877</v>
      </c>
      <c r="AL28" s="860"/>
      <c r="AM28" s="860"/>
      <c r="AN28" s="860"/>
      <c r="AO28" s="860"/>
      <c r="AP28" s="860">
        <v>0</v>
      </c>
      <c r="AQ28" s="860"/>
      <c r="AR28" s="860"/>
      <c r="AS28" s="860"/>
      <c r="AT28" s="860"/>
      <c r="AU28" s="860">
        <v>0</v>
      </c>
      <c r="AV28" s="860"/>
      <c r="AW28" s="860"/>
      <c r="AX28" s="860"/>
      <c r="AY28" s="860"/>
      <c r="AZ28" s="861" t="s">
        <v>579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399</v>
      </c>
      <c r="C29" s="798"/>
      <c r="D29" s="798"/>
      <c r="E29" s="798"/>
      <c r="F29" s="798"/>
      <c r="G29" s="798"/>
      <c r="H29" s="798"/>
      <c r="I29" s="798"/>
      <c r="J29" s="798"/>
      <c r="K29" s="798"/>
      <c r="L29" s="798"/>
      <c r="M29" s="798"/>
      <c r="N29" s="798"/>
      <c r="O29" s="798"/>
      <c r="P29" s="799"/>
      <c r="Q29" s="800">
        <v>8193</v>
      </c>
      <c r="R29" s="801"/>
      <c r="S29" s="801"/>
      <c r="T29" s="801"/>
      <c r="U29" s="801"/>
      <c r="V29" s="801">
        <v>8000</v>
      </c>
      <c r="W29" s="801"/>
      <c r="X29" s="801"/>
      <c r="Y29" s="801"/>
      <c r="Z29" s="801"/>
      <c r="AA29" s="801">
        <v>193</v>
      </c>
      <c r="AB29" s="801"/>
      <c r="AC29" s="801"/>
      <c r="AD29" s="801"/>
      <c r="AE29" s="802"/>
      <c r="AF29" s="803">
        <v>193</v>
      </c>
      <c r="AG29" s="804"/>
      <c r="AH29" s="804"/>
      <c r="AI29" s="804"/>
      <c r="AJ29" s="805"/>
      <c r="AK29" s="872">
        <v>1316</v>
      </c>
      <c r="AL29" s="873"/>
      <c r="AM29" s="873"/>
      <c r="AN29" s="873"/>
      <c r="AO29" s="873"/>
      <c r="AP29" s="873">
        <v>0</v>
      </c>
      <c r="AQ29" s="873"/>
      <c r="AR29" s="873"/>
      <c r="AS29" s="873"/>
      <c r="AT29" s="873"/>
      <c r="AU29" s="873">
        <v>0</v>
      </c>
      <c r="AV29" s="873"/>
      <c r="AW29" s="873"/>
      <c r="AX29" s="873"/>
      <c r="AY29" s="873"/>
      <c r="AZ29" s="874" t="s">
        <v>579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400</v>
      </c>
      <c r="C30" s="798"/>
      <c r="D30" s="798"/>
      <c r="E30" s="798"/>
      <c r="F30" s="798"/>
      <c r="G30" s="798"/>
      <c r="H30" s="798"/>
      <c r="I30" s="798"/>
      <c r="J30" s="798"/>
      <c r="K30" s="798"/>
      <c r="L30" s="798"/>
      <c r="M30" s="798"/>
      <c r="N30" s="798"/>
      <c r="O30" s="798"/>
      <c r="P30" s="799"/>
      <c r="Q30" s="800">
        <v>1300</v>
      </c>
      <c r="R30" s="801"/>
      <c r="S30" s="801"/>
      <c r="T30" s="801"/>
      <c r="U30" s="801"/>
      <c r="V30" s="801">
        <v>1287</v>
      </c>
      <c r="W30" s="801"/>
      <c r="X30" s="801"/>
      <c r="Y30" s="801"/>
      <c r="Z30" s="801"/>
      <c r="AA30" s="801">
        <v>13</v>
      </c>
      <c r="AB30" s="801"/>
      <c r="AC30" s="801"/>
      <c r="AD30" s="801"/>
      <c r="AE30" s="802"/>
      <c r="AF30" s="803">
        <v>13</v>
      </c>
      <c r="AG30" s="804"/>
      <c r="AH30" s="804"/>
      <c r="AI30" s="804"/>
      <c r="AJ30" s="805"/>
      <c r="AK30" s="872">
        <v>1174</v>
      </c>
      <c r="AL30" s="873"/>
      <c r="AM30" s="873"/>
      <c r="AN30" s="873"/>
      <c r="AO30" s="873"/>
      <c r="AP30" s="873">
        <v>0</v>
      </c>
      <c r="AQ30" s="873"/>
      <c r="AR30" s="873"/>
      <c r="AS30" s="873"/>
      <c r="AT30" s="873"/>
      <c r="AU30" s="873">
        <v>0</v>
      </c>
      <c r="AV30" s="873"/>
      <c r="AW30" s="873"/>
      <c r="AX30" s="873"/>
      <c r="AY30" s="873"/>
      <c r="AZ30" s="874" t="s">
        <v>579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401</v>
      </c>
      <c r="C31" s="798"/>
      <c r="D31" s="798"/>
      <c r="E31" s="798"/>
      <c r="F31" s="798"/>
      <c r="G31" s="798"/>
      <c r="H31" s="798"/>
      <c r="I31" s="798"/>
      <c r="J31" s="798"/>
      <c r="K31" s="798"/>
      <c r="L31" s="798"/>
      <c r="M31" s="798"/>
      <c r="N31" s="798"/>
      <c r="O31" s="798"/>
      <c r="P31" s="799"/>
      <c r="Q31" s="800">
        <v>2258</v>
      </c>
      <c r="R31" s="801"/>
      <c r="S31" s="801"/>
      <c r="T31" s="801"/>
      <c r="U31" s="801"/>
      <c r="V31" s="801">
        <v>2009</v>
      </c>
      <c r="W31" s="801"/>
      <c r="X31" s="801"/>
      <c r="Y31" s="801"/>
      <c r="Z31" s="801"/>
      <c r="AA31" s="801">
        <v>249</v>
      </c>
      <c r="AB31" s="801"/>
      <c r="AC31" s="801"/>
      <c r="AD31" s="801"/>
      <c r="AE31" s="802"/>
      <c r="AF31" s="803">
        <v>1229</v>
      </c>
      <c r="AG31" s="804"/>
      <c r="AH31" s="804"/>
      <c r="AI31" s="804"/>
      <c r="AJ31" s="805"/>
      <c r="AK31" s="872">
        <v>20</v>
      </c>
      <c r="AL31" s="873"/>
      <c r="AM31" s="873"/>
      <c r="AN31" s="873"/>
      <c r="AO31" s="873"/>
      <c r="AP31" s="873">
        <v>1640</v>
      </c>
      <c r="AQ31" s="873"/>
      <c r="AR31" s="873"/>
      <c r="AS31" s="873"/>
      <c r="AT31" s="873"/>
      <c r="AU31" s="873">
        <v>8</v>
      </c>
      <c r="AV31" s="873"/>
      <c r="AW31" s="873"/>
      <c r="AX31" s="873"/>
      <c r="AY31" s="873"/>
      <c r="AZ31" s="874" t="s">
        <v>579</v>
      </c>
      <c r="BA31" s="874"/>
      <c r="BB31" s="874"/>
      <c r="BC31" s="874"/>
      <c r="BD31" s="874"/>
      <c r="BE31" s="870" t="s">
        <v>402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403</v>
      </c>
      <c r="C32" s="798"/>
      <c r="D32" s="798"/>
      <c r="E32" s="798"/>
      <c r="F32" s="798"/>
      <c r="G32" s="798"/>
      <c r="H32" s="798"/>
      <c r="I32" s="798"/>
      <c r="J32" s="798"/>
      <c r="K32" s="798"/>
      <c r="L32" s="798"/>
      <c r="M32" s="798"/>
      <c r="N32" s="798"/>
      <c r="O32" s="798"/>
      <c r="P32" s="799"/>
      <c r="Q32" s="800">
        <v>2177</v>
      </c>
      <c r="R32" s="801"/>
      <c r="S32" s="801"/>
      <c r="T32" s="801"/>
      <c r="U32" s="801"/>
      <c r="V32" s="801">
        <v>2025</v>
      </c>
      <c r="W32" s="801"/>
      <c r="X32" s="801"/>
      <c r="Y32" s="801"/>
      <c r="Z32" s="801"/>
      <c r="AA32" s="801">
        <v>151</v>
      </c>
      <c r="AB32" s="801"/>
      <c r="AC32" s="801"/>
      <c r="AD32" s="801"/>
      <c r="AE32" s="802"/>
      <c r="AF32" s="803">
        <v>1234</v>
      </c>
      <c r="AG32" s="804"/>
      <c r="AH32" s="804"/>
      <c r="AI32" s="804"/>
      <c r="AJ32" s="805"/>
      <c r="AK32" s="872">
        <v>1080</v>
      </c>
      <c r="AL32" s="873"/>
      <c r="AM32" s="873"/>
      <c r="AN32" s="873"/>
      <c r="AO32" s="873"/>
      <c r="AP32" s="873">
        <v>13260</v>
      </c>
      <c r="AQ32" s="873"/>
      <c r="AR32" s="873"/>
      <c r="AS32" s="873"/>
      <c r="AT32" s="873"/>
      <c r="AU32" s="873">
        <v>8765</v>
      </c>
      <c r="AV32" s="873"/>
      <c r="AW32" s="873"/>
      <c r="AX32" s="873"/>
      <c r="AY32" s="873"/>
      <c r="AZ32" s="874" t="s">
        <v>579</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405</v>
      </c>
      <c r="C33" s="798"/>
      <c r="D33" s="798"/>
      <c r="E33" s="798"/>
      <c r="F33" s="798"/>
      <c r="G33" s="798"/>
      <c r="H33" s="798"/>
      <c r="I33" s="798"/>
      <c r="J33" s="798"/>
      <c r="K33" s="798"/>
      <c r="L33" s="798"/>
      <c r="M33" s="798"/>
      <c r="N33" s="798"/>
      <c r="O33" s="798"/>
      <c r="P33" s="799"/>
      <c r="Q33" s="800">
        <v>250</v>
      </c>
      <c r="R33" s="801"/>
      <c r="S33" s="801"/>
      <c r="T33" s="801"/>
      <c r="U33" s="801"/>
      <c r="V33" s="801">
        <v>226</v>
      </c>
      <c r="W33" s="801"/>
      <c r="X33" s="801"/>
      <c r="Y33" s="801"/>
      <c r="Z33" s="801"/>
      <c r="AA33" s="801">
        <v>24</v>
      </c>
      <c r="AB33" s="801"/>
      <c r="AC33" s="801"/>
      <c r="AD33" s="801"/>
      <c r="AE33" s="802"/>
      <c r="AF33" s="803">
        <v>24</v>
      </c>
      <c r="AG33" s="804"/>
      <c r="AH33" s="804"/>
      <c r="AI33" s="804"/>
      <c r="AJ33" s="805"/>
      <c r="AK33" s="872">
        <v>81</v>
      </c>
      <c r="AL33" s="873"/>
      <c r="AM33" s="873"/>
      <c r="AN33" s="873"/>
      <c r="AO33" s="873"/>
      <c r="AP33" s="873">
        <v>486</v>
      </c>
      <c r="AQ33" s="873"/>
      <c r="AR33" s="873"/>
      <c r="AS33" s="873"/>
      <c r="AT33" s="873"/>
      <c r="AU33" s="873">
        <v>486</v>
      </c>
      <c r="AV33" s="873"/>
      <c r="AW33" s="873"/>
      <c r="AX33" s="873"/>
      <c r="AY33" s="873"/>
      <c r="AZ33" s="874" t="s">
        <v>579</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385</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3051</v>
      </c>
      <c r="AG63" s="884"/>
      <c r="AH63" s="884"/>
      <c r="AI63" s="884"/>
      <c r="AJ63" s="885"/>
      <c r="AK63" s="886"/>
      <c r="AL63" s="881"/>
      <c r="AM63" s="881"/>
      <c r="AN63" s="881"/>
      <c r="AO63" s="881"/>
      <c r="AP63" s="884">
        <v>15386</v>
      </c>
      <c r="AQ63" s="884"/>
      <c r="AR63" s="884"/>
      <c r="AS63" s="884"/>
      <c r="AT63" s="884"/>
      <c r="AU63" s="884">
        <v>9259</v>
      </c>
      <c r="AV63" s="884"/>
      <c r="AW63" s="884"/>
      <c r="AX63" s="884"/>
      <c r="AY63" s="884"/>
      <c r="AZ63" s="888"/>
      <c r="BA63" s="888"/>
      <c r="BB63" s="888"/>
      <c r="BC63" s="888"/>
      <c r="BD63" s="888"/>
      <c r="BE63" s="889"/>
      <c r="BF63" s="889"/>
      <c r="BG63" s="889"/>
      <c r="BH63" s="889"/>
      <c r="BI63" s="890"/>
      <c r="BJ63" s="891" t="s">
        <v>409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411</v>
      </c>
      <c r="B66" s="783"/>
      <c r="C66" s="783"/>
      <c r="D66" s="783"/>
      <c r="E66" s="783"/>
      <c r="F66" s="783"/>
      <c r="G66" s="783"/>
      <c r="H66" s="783"/>
      <c r="I66" s="783"/>
      <c r="J66" s="783"/>
      <c r="K66" s="783"/>
      <c r="L66" s="783"/>
      <c r="M66" s="783"/>
      <c r="N66" s="783"/>
      <c r="O66" s="783"/>
      <c r="P66" s="784"/>
      <c r="Q66" s="759" t="s">
        <v>412</v>
      </c>
      <c r="R66" s="760"/>
      <c r="S66" s="760"/>
      <c r="T66" s="760"/>
      <c r="U66" s="761"/>
      <c r="V66" s="759" t="s">
        <v>413</v>
      </c>
      <c r="W66" s="760"/>
      <c r="X66" s="760"/>
      <c r="Y66" s="760"/>
      <c r="Z66" s="761"/>
      <c r="AA66" s="759" t="s">
        <v>414</v>
      </c>
      <c r="AB66" s="760"/>
      <c r="AC66" s="760"/>
      <c r="AD66" s="760"/>
      <c r="AE66" s="761"/>
      <c r="AF66" s="894" t="s">
        <v>393</v>
      </c>
      <c r="AG66" s="855"/>
      <c r="AH66" s="855"/>
      <c r="AI66" s="855"/>
      <c r="AJ66" s="895"/>
      <c r="AK66" s="759" t="s">
        <v>415</v>
      </c>
      <c r="AL66" s="783"/>
      <c r="AM66" s="783"/>
      <c r="AN66" s="783"/>
      <c r="AO66" s="784"/>
      <c r="AP66" s="759" t="s">
        <v>416</v>
      </c>
      <c r="AQ66" s="760"/>
      <c r="AR66" s="760"/>
      <c r="AS66" s="760"/>
      <c r="AT66" s="761"/>
      <c r="AU66" s="759" t="s">
        <v>417</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580</v>
      </c>
      <c r="C68" s="912"/>
      <c r="D68" s="912"/>
      <c r="E68" s="912"/>
      <c r="F68" s="912"/>
      <c r="G68" s="912"/>
      <c r="H68" s="912"/>
      <c r="I68" s="912"/>
      <c r="J68" s="912"/>
      <c r="K68" s="912"/>
      <c r="L68" s="912"/>
      <c r="M68" s="912"/>
      <c r="N68" s="912"/>
      <c r="O68" s="912"/>
      <c r="P68" s="913"/>
      <c r="Q68" s="914">
        <v>3849</v>
      </c>
      <c r="R68" s="908"/>
      <c r="S68" s="908"/>
      <c r="T68" s="908"/>
      <c r="U68" s="908"/>
      <c r="V68" s="908">
        <v>3674</v>
      </c>
      <c r="W68" s="908"/>
      <c r="X68" s="908"/>
      <c r="Y68" s="908"/>
      <c r="Z68" s="908"/>
      <c r="AA68" s="908">
        <v>175</v>
      </c>
      <c r="AB68" s="908"/>
      <c r="AC68" s="908"/>
      <c r="AD68" s="908"/>
      <c r="AE68" s="908"/>
      <c r="AF68" s="908">
        <v>66</v>
      </c>
      <c r="AG68" s="908"/>
      <c r="AH68" s="908"/>
      <c r="AI68" s="908"/>
      <c r="AJ68" s="908"/>
      <c r="AK68" s="908">
        <v>32</v>
      </c>
      <c r="AL68" s="908"/>
      <c r="AM68" s="908"/>
      <c r="AN68" s="908"/>
      <c r="AO68" s="908"/>
      <c r="AP68" s="908">
        <v>644</v>
      </c>
      <c r="AQ68" s="908"/>
      <c r="AR68" s="908"/>
      <c r="AS68" s="908"/>
      <c r="AT68" s="908"/>
      <c r="AU68" s="908">
        <v>503</v>
      </c>
      <c r="AV68" s="908"/>
      <c r="AW68" s="908"/>
      <c r="AX68" s="908"/>
      <c r="AY68" s="908"/>
      <c r="AZ68" s="909" t="s">
        <v>589</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580</v>
      </c>
      <c r="C69" s="916"/>
      <c r="D69" s="916"/>
      <c r="E69" s="916"/>
      <c r="F69" s="916"/>
      <c r="G69" s="916"/>
      <c r="H69" s="916"/>
      <c r="I69" s="916"/>
      <c r="J69" s="916"/>
      <c r="K69" s="916"/>
      <c r="L69" s="916"/>
      <c r="M69" s="916"/>
      <c r="N69" s="916"/>
      <c r="O69" s="916"/>
      <c r="P69" s="917"/>
      <c r="Q69" s="918">
        <v>106</v>
      </c>
      <c r="R69" s="873"/>
      <c r="S69" s="873"/>
      <c r="T69" s="873"/>
      <c r="U69" s="873"/>
      <c r="V69" s="873">
        <v>210</v>
      </c>
      <c r="W69" s="873"/>
      <c r="X69" s="873"/>
      <c r="Y69" s="873"/>
      <c r="Z69" s="873"/>
      <c r="AA69" s="873">
        <v>-104</v>
      </c>
      <c r="AB69" s="873"/>
      <c r="AC69" s="873"/>
      <c r="AD69" s="873"/>
      <c r="AE69" s="873"/>
      <c r="AF69" s="873">
        <v>5</v>
      </c>
      <c r="AG69" s="873"/>
      <c r="AH69" s="873"/>
      <c r="AI69" s="873"/>
      <c r="AJ69" s="873"/>
      <c r="AK69" s="873">
        <v>141</v>
      </c>
      <c r="AL69" s="873"/>
      <c r="AM69" s="873"/>
      <c r="AN69" s="873"/>
      <c r="AO69" s="873"/>
      <c r="AP69" s="873">
        <v>0</v>
      </c>
      <c r="AQ69" s="873"/>
      <c r="AR69" s="873"/>
      <c r="AS69" s="873"/>
      <c r="AT69" s="873"/>
      <c r="AU69" s="873">
        <v>0</v>
      </c>
      <c r="AV69" s="873"/>
      <c r="AW69" s="873"/>
      <c r="AX69" s="873"/>
      <c r="AY69" s="873"/>
      <c r="AZ69" s="919" t="s">
        <v>590</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581</v>
      </c>
      <c r="C70" s="916"/>
      <c r="D70" s="916"/>
      <c r="E70" s="916"/>
      <c r="F70" s="916"/>
      <c r="G70" s="916"/>
      <c r="H70" s="916"/>
      <c r="I70" s="916"/>
      <c r="J70" s="916"/>
      <c r="K70" s="916"/>
      <c r="L70" s="916"/>
      <c r="M70" s="916"/>
      <c r="N70" s="916"/>
      <c r="O70" s="916"/>
      <c r="P70" s="917"/>
      <c r="Q70" s="918">
        <v>792</v>
      </c>
      <c r="R70" s="873"/>
      <c r="S70" s="873"/>
      <c r="T70" s="873"/>
      <c r="U70" s="873"/>
      <c r="V70" s="873">
        <v>768</v>
      </c>
      <c r="W70" s="873"/>
      <c r="X70" s="873"/>
      <c r="Y70" s="873"/>
      <c r="Z70" s="873"/>
      <c r="AA70" s="873">
        <v>24</v>
      </c>
      <c r="AB70" s="873"/>
      <c r="AC70" s="873"/>
      <c r="AD70" s="873"/>
      <c r="AE70" s="873"/>
      <c r="AF70" s="873">
        <v>24</v>
      </c>
      <c r="AG70" s="873"/>
      <c r="AH70" s="873"/>
      <c r="AI70" s="873"/>
      <c r="AJ70" s="873"/>
      <c r="AK70" s="873">
        <v>9</v>
      </c>
      <c r="AL70" s="873"/>
      <c r="AM70" s="873"/>
      <c r="AN70" s="873"/>
      <c r="AO70" s="873"/>
      <c r="AP70" s="873">
        <v>0</v>
      </c>
      <c r="AQ70" s="873"/>
      <c r="AR70" s="873"/>
      <c r="AS70" s="873"/>
      <c r="AT70" s="873"/>
      <c r="AU70" s="873">
        <v>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582</v>
      </c>
      <c r="C71" s="916"/>
      <c r="D71" s="916"/>
      <c r="E71" s="916"/>
      <c r="F71" s="916"/>
      <c r="G71" s="916"/>
      <c r="H71" s="916"/>
      <c r="I71" s="916"/>
      <c r="J71" s="916"/>
      <c r="K71" s="916"/>
      <c r="L71" s="916"/>
      <c r="M71" s="916"/>
      <c r="N71" s="916"/>
      <c r="O71" s="916"/>
      <c r="P71" s="917"/>
      <c r="Q71" s="918">
        <v>326</v>
      </c>
      <c r="R71" s="873"/>
      <c r="S71" s="873"/>
      <c r="T71" s="873"/>
      <c r="U71" s="873"/>
      <c r="V71" s="873">
        <v>295</v>
      </c>
      <c r="W71" s="873"/>
      <c r="X71" s="873"/>
      <c r="Y71" s="873"/>
      <c r="Z71" s="873"/>
      <c r="AA71" s="873">
        <v>31</v>
      </c>
      <c r="AB71" s="873"/>
      <c r="AC71" s="873"/>
      <c r="AD71" s="873"/>
      <c r="AE71" s="873"/>
      <c r="AF71" s="873">
        <v>31</v>
      </c>
      <c r="AG71" s="873"/>
      <c r="AH71" s="873"/>
      <c r="AI71" s="873"/>
      <c r="AJ71" s="873"/>
      <c r="AK71" s="873">
        <v>0</v>
      </c>
      <c r="AL71" s="873"/>
      <c r="AM71" s="873"/>
      <c r="AN71" s="873"/>
      <c r="AO71" s="873"/>
      <c r="AP71" s="873">
        <v>0</v>
      </c>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583</v>
      </c>
      <c r="C72" s="916"/>
      <c r="D72" s="916"/>
      <c r="E72" s="916"/>
      <c r="F72" s="916"/>
      <c r="G72" s="916"/>
      <c r="H72" s="916"/>
      <c r="I72" s="916"/>
      <c r="J72" s="916"/>
      <c r="K72" s="916"/>
      <c r="L72" s="916"/>
      <c r="M72" s="916"/>
      <c r="N72" s="916"/>
      <c r="O72" s="916"/>
      <c r="P72" s="917"/>
      <c r="Q72" s="918">
        <v>673</v>
      </c>
      <c r="R72" s="873"/>
      <c r="S72" s="873"/>
      <c r="T72" s="873"/>
      <c r="U72" s="873"/>
      <c r="V72" s="873">
        <v>591</v>
      </c>
      <c r="W72" s="873"/>
      <c r="X72" s="873"/>
      <c r="Y72" s="873"/>
      <c r="Z72" s="873"/>
      <c r="AA72" s="873">
        <v>82</v>
      </c>
      <c r="AB72" s="873"/>
      <c r="AC72" s="873"/>
      <c r="AD72" s="873"/>
      <c r="AE72" s="873"/>
      <c r="AF72" s="873">
        <v>82</v>
      </c>
      <c r="AG72" s="873"/>
      <c r="AH72" s="873"/>
      <c r="AI72" s="873"/>
      <c r="AJ72" s="873"/>
      <c r="AK72" s="873">
        <v>0</v>
      </c>
      <c r="AL72" s="873"/>
      <c r="AM72" s="873"/>
      <c r="AN72" s="873"/>
      <c r="AO72" s="873"/>
      <c r="AP72" s="873">
        <v>0</v>
      </c>
      <c r="AQ72" s="873"/>
      <c r="AR72" s="873"/>
      <c r="AS72" s="873"/>
      <c r="AT72" s="873"/>
      <c r="AU72" s="873">
        <v>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584</v>
      </c>
      <c r="C73" s="916"/>
      <c r="D73" s="916"/>
      <c r="E73" s="916"/>
      <c r="F73" s="916"/>
      <c r="G73" s="916"/>
      <c r="H73" s="916"/>
      <c r="I73" s="916"/>
      <c r="J73" s="916"/>
      <c r="K73" s="916"/>
      <c r="L73" s="916"/>
      <c r="M73" s="916"/>
      <c r="N73" s="916"/>
      <c r="O73" s="916"/>
      <c r="P73" s="917"/>
      <c r="Q73" s="918">
        <v>5</v>
      </c>
      <c r="R73" s="873"/>
      <c r="S73" s="873"/>
      <c r="T73" s="873"/>
      <c r="U73" s="873"/>
      <c r="V73" s="873">
        <v>4</v>
      </c>
      <c r="W73" s="873"/>
      <c r="X73" s="873"/>
      <c r="Y73" s="873"/>
      <c r="Z73" s="873"/>
      <c r="AA73" s="873">
        <v>1</v>
      </c>
      <c r="AB73" s="873"/>
      <c r="AC73" s="873"/>
      <c r="AD73" s="873"/>
      <c r="AE73" s="873"/>
      <c r="AF73" s="873">
        <v>1</v>
      </c>
      <c r="AG73" s="873"/>
      <c r="AH73" s="873"/>
      <c r="AI73" s="873"/>
      <c r="AJ73" s="873"/>
      <c r="AK73" s="873">
        <v>0</v>
      </c>
      <c r="AL73" s="873"/>
      <c r="AM73" s="873"/>
      <c r="AN73" s="873"/>
      <c r="AO73" s="873"/>
      <c r="AP73" s="873">
        <v>0</v>
      </c>
      <c r="AQ73" s="873"/>
      <c r="AR73" s="873"/>
      <c r="AS73" s="873"/>
      <c r="AT73" s="873"/>
      <c r="AU73" s="873">
        <v>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585</v>
      </c>
      <c r="C74" s="916"/>
      <c r="D74" s="916"/>
      <c r="E74" s="916"/>
      <c r="F74" s="916"/>
      <c r="G74" s="916"/>
      <c r="H74" s="916"/>
      <c r="I74" s="916"/>
      <c r="J74" s="916"/>
      <c r="K74" s="916"/>
      <c r="L74" s="916"/>
      <c r="M74" s="916"/>
      <c r="N74" s="916"/>
      <c r="O74" s="916"/>
      <c r="P74" s="917"/>
      <c r="Q74" s="918">
        <v>52301</v>
      </c>
      <c r="R74" s="873"/>
      <c r="S74" s="873"/>
      <c r="T74" s="873"/>
      <c r="U74" s="873"/>
      <c r="V74" s="873">
        <v>48278</v>
      </c>
      <c r="W74" s="873"/>
      <c r="X74" s="873"/>
      <c r="Y74" s="873"/>
      <c r="Z74" s="873"/>
      <c r="AA74" s="873">
        <v>4023</v>
      </c>
      <c r="AB74" s="873"/>
      <c r="AC74" s="873"/>
      <c r="AD74" s="873"/>
      <c r="AE74" s="873"/>
      <c r="AF74" s="873">
        <v>4023</v>
      </c>
      <c r="AG74" s="873"/>
      <c r="AH74" s="873"/>
      <c r="AI74" s="873"/>
      <c r="AJ74" s="873"/>
      <c r="AK74" s="873">
        <v>0</v>
      </c>
      <c r="AL74" s="873"/>
      <c r="AM74" s="873"/>
      <c r="AN74" s="873"/>
      <c r="AO74" s="873"/>
      <c r="AP74" s="873">
        <v>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586</v>
      </c>
      <c r="C75" s="916"/>
      <c r="D75" s="916"/>
      <c r="E75" s="916"/>
      <c r="F75" s="916"/>
      <c r="G75" s="916"/>
      <c r="H75" s="916"/>
      <c r="I75" s="916"/>
      <c r="J75" s="916"/>
      <c r="K75" s="916"/>
      <c r="L75" s="916"/>
      <c r="M75" s="916"/>
      <c r="N75" s="916"/>
      <c r="O75" s="916"/>
      <c r="P75" s="917"/>
      <c r="Q75" s="921">
        <v>23533</v>
      </c>
      <c r="R75" s="922"/>
      <c r="S75" s="922"/>
      <c r="T75" s="922"/>
      <c r="U75" s="872"/>
      <c r="V75" s="923">
        <v>22843</v>
      </c>
      <c r="W75" s="922"/>
      <c r="X75" s="922"/>
      <c r="Y75" s="922"/>
      <c r="Z75" s="872"/>
      <c r="AA75" s="923">
        <v>689</v>
      </c>
      <c r="AB75" s="922"/>
      <c r="AC75" s="922"/>
      <c r="AD75" s="922"/>
      <c r="AE75" s="872"/>
      <c r="AF75" s="923">
        <v>689</v>
      </c>
      <c r="AG75" s="922"/>
      <c r="AH75" s="922"/>
      <c r="AI75" s="922"/>
      <c r="AJ75" s="872"/>
      <c r="AK75" s="923">
        <v>22</v>
      </c>
      <c r="AL75" s="922"/>
      <c r="AM75" s="922"/>
      <c r="AN75" s="922"/>
      <c r="AO75" s="872"/>
      <c r="AP75" s="923">
        <v>0</v>
      </c>
      <c r="AQ75" s="922"/>
      <c r="AR75" s="922"/>
      <c r="AS75" s="922"/>
      <c r="AT75" s="872"/>
      <c r="AU75" s="923">
        <v>0</v>
      </c>
      <c r="AV75" s="922"/>
      <c r="AW75" s="922"/>
      <c r="AX75" s="922"/>
      <c r="AY75" s="872"/>
      <c r="AZ75" s="919" t="s">
        <v>589</v>
      </c>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586</v>
      </c>
      <c r="C76" s="916"/>
      <c r="D76" s="916"/>
      <c r="E76" s="916"/>
      <c r="F76" s="916"/>
      <c r="G76" s="916"/>
      <c r="H76" s="916"/>
      <c r="I76" s="916"/>
      <c r="J76" s="916"/>
      <c r="K76" s="916"/>
      <c r="L76" s="916"/>
      <c r="M76" s="916"/>
      <c r="N76" s="916"/>
      <c r="O76" s="916"/>
      <c r="P76" s="917"/>
      <c r="Q76" s="921">
        <v>370</v>
      </c>
      <c r="R76" s="922"/>
      <c r="S76" s="922"/>
      <c r="T76" s="922"/>
      <c r="U76" s="872"/>
      <c r="V76" s="923">
        <v>135</v>
      </c>
      <c r="W76" s="922"/>
      <c r="X76" s="922"/>
      <c r="Y76" s="922"/>
      <c r="Z76" s="872"/>
      <c r="AA76" s="923">
        <v>235</v>
      </c>
      <c r="AB76" s="922"/>
      <c r="AC76" s="922"/>
      <c r="AD76" s="922"/>
      <c r="AE76" s="872"/>
      <c r="AF76" s="923">
        <v>235</v>
      </c>
      <c r="AG76" s="922"/>
      <c r="AH76" s="922"/>
      <c r="AI76" s="922"/>
      <c r="AJ76" s="872"/>
      <c r="AK76" s="923">
        <v>0</v>
      </c>
      <c r="AL76" s="922"/>
      <c r="AM76" s="922"/>
      <c r="AN76" s="922"/>
      <c r="AO76" s="872"/>
      <c r="AP76" s="923">
        <v>0</v>
      </c>
      <c r="AQ76" s="922"/>
      <c r="AR76" s="922"/>
      <c r="AS76" s="922"/>
      <c r="AT76" s="872"/>
      <c r="AU76" s="923">
        <v>0</v>
      </c>
      <c r="AV76" s="922"/>
      <c r="AW76" s="922"/>
      <c r="AX76" s="922"/>
      <c r="AY76" s="872"/>
      <c r="AZ76" s="919" t="s">
        <v>591</v>
      </c>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587</v>
      </c>
      <c r="C77" s="916"/>
      <c r="D77" s="916"/>
      <c r="E77" s="916"/>
      <c r="F77" s="916"/>
      <c r="G77" s="916"/>
      <c r="H77" s="916"/>
      <c r="I77" s="916"/>
      <c r="J77" s="916"/>
      <c r="K77" s="916"/>
      <c r="L77" s="916"/>
      <c r="M77" s="916"/>
      <c r="N77" s="916"/>
      <c r="O77" s="916"/>
      <c r="P77" s="917"/>
      <c r="Q77" s="921">
        <v>405</v>
      </c>
      <c r="R77" s="922"/>
      <c r="S77" s="922"/>
      <c r="T77" s="922"/>
      <c r="U77" s="872"/>
      <c r="V77" s="923">
        <v>397</v>
      </c>
      <c r="W77" s="922"/>
      <c r="X77" s="922"/>
      <c r="Y77" s="922"/>
      <c r="Z77" s="872"/>
      <c r="AA77" s="923">
        <v>8</v>
      </c>
      <c r="AB77" s="922"/>
      <c r="AC77" s="922"/>
      <c r="AD77" s="922"/>
      <c r="AE77" s="872"/>
      <c r="AF77" s="923">
        <v>8</v>
      </c>
      <c r="AG77" s="922"/>
      <c r="AH77" s="922"/>
      <c r="AI77" s="922"/>
      <c r="AJ77" s="872"/>
      <c r="AK77" s="923">
        <v>0</v>
      </c>
      <c r="AL77" s="922"/>
      <c r="AM77" s="922"/>
      <c r="AN77" s="922"/>
      <c r="AO77" s="872"/>
      <c r="AP77" s="923">
        <v>0</v>
      </c>
      <c r="AQ77" s="922"/>
      <c r="AR77" s="922"/>
      <c r="AS77" s="922"/>
      <c r="AT77" s="872"/>
      <c r="AU77" s="923">
        <v>0</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588</v>
      </c>
      <c r="C78" s="916"/>
      <c r="D78" s="916"/>
      <c r="E78" s="916"/>
      <c r="F78" s="916"/>
      <c r="G78" s="916"/>
      <c r="H78" s="916"/>
      <c r="I78" s="916"/>
      <c r="J78" s="916"/>
      <c r="K78" s="916"/>
      <c r="L78" s="916"/>
      <c r="M78" s="916"/>
      <c r="N78" s="916"/>
      <c r="O78" s="916"/>
      <c r="P78" s="917"/>
      <c r="Q78" s="918">
        <v>2056</v>
      </c>
      <c r="R78" s="873"/>
      <c r="S78" s="873"/>
      <c r="T78" s="873"/>
      <c r="U78" s="873"/>
      <c r="V78" s="873">
        <v>2034</v>
      </c>
      <c r="W78" s="873"/>
      <c r="X78" s="873"/>
      <c r="Y78" s="873"/>
      <c r="Z78" s="873"/>
      <c r="AA78" s="873">
        <v>22</v>
      </c>
      <c r="AB78" s="873"/>
      <c r="AC78" s="873"/>
      <c r="AD78" s="873"/>
      <c r="AE78" s="873"/>
      <c r="AF78" s="873">
        <v>22</v>
      </c>
      <c r="AG78" s="873"/>
      <c r="AH78" s="873"/>
      <c r="AI78" s="873"/>
      <c r="AJ78" s="873"/>
      <c r="AK78" s="873">
        <v>0</v>
      </c>
      <c r="AL78" s="873"/>
      <c r="AM78" s="873"/>
      <c r="AN78" s="873"/>
      <c r="AO78" s="873"/>
      <c r="AP78" s="873">
        <v>0</v>
      </c>
      <c r="AQ78" s="873"/>
      <c r="AR78" s="873"/>
      <c r="AS78" s="873"/>
      <c r="AT78" s="873"/>
      <c r="AU78" s="873">
        <v>0</v>
      </c>
      <c r="AV78" s="873"/>
      <c r="AW78" s="873"/>
      <c r="AX78" s="873"/>
      <c r="AY78" s="873"/>
      <c r="AZ78" s="919" t="s">
        <v>589</v>
      </c>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588</v>
      </c>
      <c r="C79" s="916"/>
      <c r="D79" s="916"/>
      <c r="E79" s="916"/>
      <c r="F79" s="916"/>
      <c r="G79" s="916"/>
      <c r="H79" s="916"/>
      <c r="I79" s="916"/>
      <c r="J79" s="916"/>
      <c r="K79" s="916"/>
      <c r="L79" s="916"/>
      <c r="M79" s="916"/>
      <c r="N79" s="916"/>
      <c r="O79" s="916"/>
      <c r="P79" s="917"/>
      <c r="Q79" s="918">
        <v>723894</v>
      </c>
      <c r="R79" s="873"/>
      <c r="S79" s="873"/>
      <c r="T79" s="873"/>
      <c r="U79" s="873"/>
      <c r="V79" s="873">
        <v>705179</v>
      </c>
      <c r="W79" s="873"/>
      <c r="X79" s="873"/>
      <c r="Y79" s="873"/>
      <c r="Z79" s="873"/>
      <c r="AA79" s="873">
        <v>18715</v>
      </c>
      <c r="AB79" s="873"/>
      <c r="AC79" s="873"/>
      <c r="AD79" s="873"/>
      <c r="AE79" s="873"/>
      <c r="AF79" s="873">
        <v>18715</v>
      </c>
      <c r="AG79" s="873"/>
      <c r="AH79" s="873"/>
      <c r="AI79" s="873"/>
      <c r="AJ79" s="873"/>
      <c r="AK79" s="873">
        <v>1705</v>
      </c>
      <c r="AL79" s="873"/>
      <c r="AM79" s="873"/>
      <c r="AN79" s="873"/>
      <c r="AO79" s="873"/>
      <c r="AP79" s="873">
        <v>0</v>
      </c>
      <c r="AQ79" s="873"/>
      <c r="AR79" s="873"/>
      <c r="AS79" s="873"/>
      <c r="AT79" s="873"/>
      <c r="AU79" s="873">
        <v>0</v>
      </c>
      <c r="AV79" s="873"/>
      <c r="AW79" s="873"/>
      <c r="AX79" s="873"/>
      <c r="AY79" s="873"/>
      <c r="AZ79" s="919" t="s">
        <v>592</v>
      </c>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385</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23901</v>
      </c>
      <c r="AG88" s="884"/>
      <c r="AH88" s="884"/>
      <c r="AI88" s="884"/>
      <c r="AJ88" s="884"/>
      <c r="AK88" s="881"/>
      <c r="AL88" s="881"/>
      <c r="AM88" s="881"/>
      <c r="AN88" s="881"/>
      <c r="AO88" s="881"/>
      <c r="AP88" s="884">
        <v>644</v>
      </c>
      <c r="AQ88" s="884"/>
      <c r="AR88" s="884"/>
      <c r="AS88" s="884"/>
      <c r="AT88" s="884"/>
      <c r="AU88" s="884">
        <v>503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642</v>
      </c>
      <c r="CS102" s="892"/>
      <c r="CT102" s="892"/>
      <c r="CU102" s="892"/>
      <c r="CV102" s="935"/>
      <c r="CW102" s="934">
        <v>22</v>
      </c>
      <c r="CX102" s="892"/>
      <c r="CY102" s="892"/>
      <c r="CZ102" s="892"/>
      <c r="DA102" s="935"/>
      <c r="DB102" s="934">
        <v>390</v>
      </c>
      <c r="DC102" s="892"/>
      <c r="DD102" s="892"/>
      <c r="DE102" s="892"/>
      <c r="DF102" s="935"/>
      <c r="DG102" s="934">
        <v>160</v>
      </c>
      <c r="DH102" s="892"/>
      <c r="DI102" s="892"/>
      <c r="DJ102" s="892"/>
      <c r="DK102" s="935"/>
      <c r="DL102" s="934">
        <v>0</v>
      </c>
      <c r="DM102" s="892"/>
      <c r="DN102" s="892"/>
      <c r="DO102" s="892"/>
      <c r="DP102" s="935"/>
      <c r="DQ102" s="934">
        <v>0</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302</v>
      </c>
      <c r="AG109" s="937"/>
      <c r="AH109" s="937"/>
      <c r="AI109" s="937"/>
      <c r="AJ109" s="938"/>
      <c r="AK109" s="936" t="s">
        <v>301</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302</v>
      </c>
      <c r="BW109" s="937"/>
      <c r="BX109" s="937"/>
      <c r="BY109" s="937"/>
      <c r="BZ109" s="938"/>
      <c r="CA109" s="936" t="s">
        <v>301</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302</v>
      </c>
      <c r="DM109" s="937"/>
      <c r="DN109" s="937"/>
      <c r="DO109" s="937"/>
      <c r="DP109" s="938"/>
      <c r="DQ109" s="936" t="s">
        <v>301</v>
      </c>
      <c r="DR109" s="937"/>
      <c r="DS109" s="937"/>
      <c r="DT109" s="937"/>
      <c r="DU109" s="938"/>
      <c r="DV109" s="936" t="s">
        <v>428</v>
      </c>
      <c r="DW109" s="937"/>
      <c r="DX109" s="937"/>
      <c r="DY109" s="937"/>
      <c r="DZ109" s="939"/>
    </row>
    <row r="110" spans="1:131" s="246" customFormat="1" ht="26.25" customHeight="1">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4364722</v>
      </c>
      <c r="AB110" s="944"/>
      <c r="AC110" s="944"/>
      <c r="AD110" s="944"/>
      <c r="AE110" s="945"/>
      <c r="AF110" s="946">
        <v>4629271</v>
      </c>
      <c r="AG110" s="944"/>
      <c r="AH110" s="944"/>
      <c r="AI110" s="944"/>
      <c r="AJ110" s="945"/>
      <c r="AK110" s="946">
        <v>4859045</v>
      </c>
      <c r="AL110" s="944"/>
      <c r="AM110" s="944"/>
      <c r="AN110" s="944"/>
      <c r="AO110" s="945"/>
      <c r="AP110" s="947">
        <v>24.4</v>
      </c>
      <c r="AQ110" s="948"/>
      <c r="AR110" s="948"/>
      <c r="AS110" s="948"/>
      <c r="AT110" s="949"/>
      <c r="AU110" s="950" t="s">
        <v>72</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51181941</v>
      </c>
      <c r="BR110" s="979"/>
      <c r="BS110" s="979"/>
      <c r="BT110" s="979"/>
      <c r="BU110" s="979"/>
      <c r="BV110" s="979">
        <v>49246717</v>
      </c>
      <c r="BW110" s="979"/>
      <c r="BX110" s="979"/>
      <c r="BY110" s="979"/>
      <c r="BZ110" s="979"/>
      <c r="CA110" s="979">
        <v>47194901</v>
      </c>
      <c r="CB110" s="979"/>
      <c r="CC110" s="979"/>
      <c r="CD110" s="979"/>
      <c r="CE110" s="979"/>
      <c r="CF110" s="993">
        <v>236.8</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387</v>
      </c>
      <c r="DH110" s="979"/>
      <c r="DI110" s="979"/>
      <c r="DJ110" s="979"/>
      <c r="DK110" s="979"/>
      <c r="DL110" s="979" t="s">
        <v>434</v>
      </c>
      <c r="DM110" s="979"/>
      <c r="DN110" s="979"/>
      <c r="DO110" s="979"/>
      <c r="DP110" s="979"/>
      <c r="DQ110" s="979" t="s">
        <v>409</v>
      </c>
      <c r="DR110" s="979"/>
      <c r="DS110" s="979"/>
      <c r="DT110" s="979"/>
      <c r="DU110" s="979"/>
      <c r="DV110" s="980" t="s">
        <v>434</v>
      </c>
      <c r="DW110" s="980"/>
      <c r="DX110" s="980"/>
      <c r="DY110" s="980"/>
      <c r="DZ110" s="981"/>
    </row>
    <row r="111" spans="1:131" s="246" customFormat="1" ht="26.25" customHeight="1">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434</v>
      </c>
      <c r="AB111" s="986"/>
      <c r="AC111" s="986"/>
      <c r="AD111" s="986"/>
      <c r="AE111" s="987"/>
      <c r="AF111" s="988" t="s">
        <v>387</v>
      </c>
      <c r="AG111" s="986"/>
      <c r="AH111" s="986"/>
      <c r="AI111" s="986"/>
      <c r="AJ111" s="987"/>
      <c r="AK111" s="988" t="s">
        <v>387</v>
      </c>
      <c r="AL111" s="986"/>
      <c r="AM111" s="986"/>
      <c r="AN111" s="986"/>
      <c r="AO111" s="987"/>
      <c r="AP111" s="989" t="s">
        <v>409</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380142</v>
      </c>
      <c r="BR111" s="972"/>
      <c r="BS111" s="972"/>
      <c r="BT111" s="972"/>
      <c r="BU111" s="972"/>
      <c r="BV111" s="972">
        <v>381673</v>
      </c>
      <c r="BW111" s="972"/>
      <c r="BX111" s="972"/>
      <c r="BY111" s="972"/>
      <c r="BZ111" s="972"/>
      <c r="CA111" s="972">
        <v>383013</v>
      </c>
      <c r="CB111" s="972"/>
      <c r="CC111" s="972"/>
      <c r="CD111" s="972"/>
      <c r="CE111" s="972"/>
      <c r="CF111" s="966">
        <v>1.9</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387</v>
      </c>
      <c r="DH111" s="972"/>
      <c r="DI111" s="972"/>
      <c r="DJ111" s="972"/>
      <c r="DK111" s="972"/>
      <c r="DL111" s="972" t="s">
        <v>434</v>
      </c>
      <c r="DM111" s="972"/>
      <c r="DN111" s="972"/>
      <c r="DO111" s="972"/>
      <c r="DP111" s="972"/>
      <c r="DQ111" s="972" t="s">
        <v>434</v>
      </c>
      <c r="DR111" s="972"/>
      <c r="DS111" s="972"/>
      <c r="DT111" s="972"/>
      <c r="DU111" s="972"/>
      <c r="DV111" s="973" t="s">
        <v>409</v>
      </c>
      <c r="DW111" s="973"/>
      <c r="DX111" s="973"/>
      <c r="DY111" s="973"/>
      <c r="DZ111" s="974"/>
    </row>
    <row r="112" spans="1:131" s="246" customFormat="1" ht="26.25" customHeight="1">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434</v>
      </c>
      <c r="AB112" s="1011"/>
      <c r="AC112" s="1011"/>
      <c r="AD112" s="1011"/>
      <c r="AE112" s="1012"/>
      <c r="AF112" s="1013" t="s">
        <v>434</v>
      </c>
      <c r="AG112" s="1011"/>
      <c r="AH112" s="1011"/>
      <c r="AI112" s="1011"/>
      <c r="AJ112" s="1012"/>
      <c r="AK112" s="1013" t="s">
        <v>434</v>
      </c>
      <c r="AL112" s="1011"/>
      <c r="AM112" s="1011"/>
      <c r="AN112" s="1011"/>
      <c r="AO112" s="1012"/>
      <c r="AP112" s="1014" t="s">
        <v>434</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9254528</v>
      </c>
      <c r="BR112" s="972"/>
      <c r="BS112" s="972"/>
      <c r="BT112" s="972"/>
      <c r="BU112" s="972"/>
      <c r="BV112" s="972">
        <v>9370565</v>
      </c>
      <c r="BW112" s="972"/>
      <c r="BX112" s="972"/>
      <c r="BY112" s="972"/>
      <c r="BZ112" s="972"/>
      <c r="CA112" s="972">
        <v>9258433</v>
      </c>
      <c r="CB112" s="972"/>
      <c r="CC112" s="972"/>
      <c r="CD112" s="972"/>
      <c r="CE112" s="972"/>
      <c r="CF112" s="966">
        <v>46.4</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387</v>
      </c>
      <c r="DH112" s="972"/>
      <c r="DI112" s="972"/>
      <c r="DJ112" s="972"/>
      <c r="DK112" s="972"/>
      <c r="DL112" s="972" t="s">
        <v>434</v>
      </c>
      <c r="DM112" s="972"/>
      <c r="DN112" s="972"/>
      <c r="DO112" s="972"/>
      <c r="DP112" s="972"/>
      <c r="DQ112" s="972" t="s">
        <v>434</v>
      </c>
      <c r="DR112" s="972"/>
      <c r="DS112" s="972"/>
      <c r="DT112" s="972"/>
      <c r="DU112" s="972"/>
      <c r="DV112" s="973" t="s">
        <v>387</v>
      </c>
      <c r="DW112" s="973"/>
      <c r="DX112" s="973"/>
      <c r="DY112" s="973"/>
      <c r="DZ112" s="974"/>
    </row>
    <row r="113" spans="1:130" s="246" customFormat="1" ht="26.25" customHeight="1">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971180</v>
      </c>
      <c r="AB113" s="986"/>
      <c r="AC113" s="986"/>
      <c r="AD113" s="986"/>
      <c r="AE113" s="987"/>
      <c r="AF113" s="988">
        <v>923376</v>
      </c>
      <c r="AG113" s="986"/>
      <c r="AH113" s="986"/>
      <c r="AI113" s="986"/>
      <c r="AJ113" s="987"/>
      <c r="AK113" s="988">
        <v>907498</v>
      </c>
      <c r="AL113" s="986"/>
      <c r="AM113" s="986"/>
      <c r="AN113" s="986"/>
      <c r="AO113" s="987"/>
      <c r="AP113" s="989">
        <v>4.5999999999999996</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964511</v>
      </c>
      <c r="BR113" s="972"/>
      <c r="BS113" s="972"/>
      <c r="BT113" s="972"/>
      <c r="BU113" s="972"/>
      <c r="BV113" s="972">
        <v>782596</v>
      </c>
      <c r="BW113" s="972"/>
      <c r="BX113" s="972"/>
      <c r="BY113" s="972"/>
      <c r="BZ113" s="972"/>
      <c r="CA113" s="972">
        <v>502566</v>
      </c>
      <c r="CB113" s="972"/>
      <c r="CC113" s="972"/>
      <c r="CD113" s="972"/>
      <c r="CE113" s="972"/>
      <c r="CF113" s="966">
        <v>2.5</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387</v>
      </c>
      <c r="DH113" s="1011"/>
      <c r="DI113" s="1011"/>
      <c r="DJ113" s="1011"/>
      <c r="DK113" s="1012"/>
      <c r="DL113" s="1013" t="s">
        <v>387</v>
      </c>
      <c r="DM113" s="1011"/>
      <c r="DN113" s="1011"/>
      <c r="DO113" s="1011"/>
      <c r="DP113" s="1012"/>
      <c r="DQ113" s="1013" t="s">
        <v>434</v>
      </c>
      <c r="DR113" s="1011"/>
      <c r="DS113" s="1011"/>
      <c r="DT113" s="1011"/>
      <c r="DU113" s="1012"/>
      <c r="DV113" s="1014" t="s">
        <v>434</v>
      </c>
      <c r="DW113" s="1015"/>
      <c r="DX113" s="1015"/>
      <c r="DY113" s="1015"/>
      <c r="DZ113" s="1016"/>
    </row>
    <row r="114" spans="1:130" s="246" customFormat="1" ht="26.25" customHeight="1">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192324</v>
      </c>
      <c r="AB114" s="1011"/>
      <c r="AC114" s="1011"/>
      <c r="AD114" s="1011"/>
      <c r="AE114" s="1012"/>
      <c r="AF114" s="1013">
        <v>188890</v>
      </c>
      <c r="AG114" s="1011"/>
      <c r="AH114" s="1011"/>
      <c r="AI114" s="1011"/>
      <c r="AJ114" s="1012"/>
      <c r="AK114" s="1013">
        <v>134549</v>
      </c>
      <c r="AL114" s="1011"/>
      <c r="AM114" s="1011"/>
      <c r="AN114" s="1011"/>
      <c r="AO114" s="1012"/>
      <c r="AP114" s="1014">
        <v>0.7</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6007686</v>
      </c>
      <c r="BR114" s="972"/>
      <c r="BS114" s="972"/>
      <c r="BT114" s="972"/>
      <c r="BU114" s="972"/>
      <c r="BV114" s="972">
        <v>5918355</v>
      </c>
      <c r="BW114" s="972"/>
      <c r="BX114" s="972"/>
      <c r="BY114" s="972"/>
      <c r="BZ114" s="972"/>
      <c r="CA114" s="972">
        <v>5772878</v>
      </c>
      <c r="CB114" s="972"/>
      <c r="CC114" s="972"/>
      <c r="CD114" s="972"/>
      <c r="CE114" s="972"/>
      <c r="CF114" s="966">
        <v>29</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434</v>
      </c>
      <c r="DH114" s="1011"/>
      <c r="DI114" s="1011"/>
      <c r="DJ114" s="1011"/>
      <c r="DK114" s="1012"/>
      <c r="DL114" s="1013" t="s">
        <v>409</v>
      </c>
      <c r="DM114" s="1011"/>
      <c r="DN114" s="1011"/>
      <c r="DO114" s="1011"/>
      <c r="DP114" s="1012"/>
      <c r="DQ114" s="1013" t="s">
        <v>434</v>
      </c>
      <c r="DR114" s="1011"/>
      <c r="DS114" s="1011"/>
      <c r="DT114" s="1011"/>
      <c r="DU114" s="1012"/>
      <c r="DV114" s="1014" t="s">
        <v>434</v>
      </c>
      <c r="DW114" s="1015"/>
      <c r="DX114" s="1015"/>
      <c r="DY114" s="1015"/>
      <c r="DZ114" s="1016"/>
    </row>
    <row r="115" spans="1:130" s="246" customFormat="1" ht="26.25" customHeight="1">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4739</v>
      </c>
      <c r="AB115" s="986"/>
      <c r="AC115" s="986"/>
      <c r="AD115" s="986"/>
      <c r="AE115" s="987"/>
      <c r="AF115" s="988" t="s">
        <v>434</v>
      </c>
      <c r="AG115" s="986"/>
      <c r="AH115" s="986"/>
      <c r="AI115" s="986"/>
      <c r="AJ115" s="987"/>
      <c r="AK115" s="988" t="s">
        <v>409</v>
      </c>
      <c r="AL115" s="986"/>
      <c r="AM115" s="986"/>
      <c r="AN115" s="986"/>
      <c r="AO115" s="987"/>
      <c r="AP115" s="989" t="s">
        <v>434</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387</v>
      </c>
      <c r="BR115" s="972"/>
      <c r="BS115" s="972"/>
      <c r="BT115" s="972"/>
      <c r="BU115" s="972"/>
      <c r="BV115" s="972" t="s">
        <v>409</v>
      </c>
      <c r="BW115" s="972"/>
      <c r="BX115" s="972"/>
      <c r="BY115" s="972"/>
      <c r="BZ115" s="972"/>
      <c r="CA115" s="972" t="s">
        <v>434</v>
      </c>
      <c r="CB115" s="972"/>
      <c r="CC115" s="972"/>
      <c r="CD115" s="972"/>
      <c r="CE115" s="972"/>
      <c r="CF115" s="966" t="s">
        <v>434</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380142</v>
      </c>
      <c r="DH115" s="1011"/>
      <c r="DI115" s="1011"/>
      <c r="DJ115" s="1011"/>
      <c r="DK115" s="1012"/>
      <c r="DL115" s="1013">
        <v>381673</v>
      </c>
      <c r="DM115" s="1011"/>
      <c r="DN115" s="1011"/>
      <c r="DO115" s="1011"/>
      <c r="DP115" s="1012"/>
      <c r="DQ115" s="1013">
        <v>383013</v>
      </c>
      <c r="DR115" s="1011"/>
      <c r="DS115" s="1011"/>
      <c r="DT115" s="1011"/>
      <c r="DU115" s="1012"/>
      <c r="DV115" s="1014">
        <v>1.9</v>
      </c>
      <c r="DW115" s="1015"/>
      <c r="DX115" s="1015"/>
      <c r="DY115" s="1015"/>
      <c r="DZ115" s="1016"/>
    </row>
    <row r="116" spans="1:130" s="246" customFormat="1" ht="26.25" customHeight="1">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434</v>
      </c>
      <c r="AB116" s="1011"/>
      <c r="AC116" s="1011"/>
      <c r="AD116" s="1011"/>
      <c r="AE116" s="1012"/>
      <c r="AF116" s="1013" t="s">
        <v>434</v>
      </c>
      <c r="AG116" s="1011"/>
      <c r="AH116" s="1011"/>
      <c r="AI116" s="1011"/>
      <c r="AJ116" s="1012"/>
      <c r="AK116" s="1013" t="s">
        <v>434</v>
      </c>
      <c r="AL116" s="1011"/>
      <c r="AM116" s="1011"/>
      <c r="AN116" s="1011"/>
      <c r="AO116" s="1012"/>
      <c r="AP116" s="1014" t="s">
        <v>434</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434</v>
      </c>
      <c r="BR116" s="972"/>
      <c r="BS116" s="972"/>
      <c r="BT116" s="972"/>
      <c r="BU116" s="972"/>
      <c r="BV116" s="972" t="s">
        <v>434</v>
      </c>
      <c r="BW116" s="972"/>
      <c r="BX116" s="972"/>
      <c r="BY116" s="972"/>
      <c r="BZ116" s="972"/>
      <c r="CA116" s="972" t="s">
        <v>434</v>
      </c>
      <c r="CB116" s="972"/>
      <c r="CC116" s="972"/>
      <c r="CD116" s="972"/>
      <c r="CE116" s="972"/>
      <c r="CF116" s="966" t="s">
        <v>434</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434</v>
      </c>
      <c r="DH116" s="1011"/>
      <c r="DI116" s="1011"/>
      <c r="DJ116" s="1011"/>
      <c r="DK116" s="1012"/>
      <c r="DL116" s="1013" t="s">
        <v>434</v>
      </c>
      <c r="DM116" s="1011"/>
      <c r="DN116" s="1011"/>
      <c r="DO116" s="1011"/>
      <c r="DP116" s="1012"/>
      <c r="DQ116" s="1013" t="s">
        <v>387</v>
      </c>
      <c r="DR116" s="1011"/>
      <c r="DS116" s="1011"/>
      <c r="DT116" s="1011"/>
      <c r="DU116" s="1012"/>
      <c r="DV116" s="1014" t="s">
        <v>434</v>
      </c>
      <c r="DW116" s="1015"/>
      <c r="DX116" s="1015"/>
      <c r="DY116" s="1015"/>
      <c r="DZ116" s="1016"/>
    </row>
    <row r="117" spans="1:130" s="246" customFormat="1" ht="26.25" customHeight="1">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5532965</v>
      </c>
      <c r="AB117" s="1029"/>
      <c r="AC117" s="1029"/>
      <c r="AD117" s="1029"/>
      <c r="AE117" s="1030"/>
      <c r="AF117" s="1031">
        <v>5741537</v>
      </c>
      <c r="AG117" s="1029"/>
      <c r="AH117" s="1029"/>
      <c r="AI117" s="1029"/>
      <c r="AJ117" s="1030"/>
      <c r="AK117" s="1031">
        <v>5901092</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387</v>
      </c>
      <c r="BR117" s="972"/>
      <c r="BS117" s="972"/>
      <c r="BT117" s="972"/>
      <c r="BU117" s="972"/>
      <c r="BV117" s="972" t="s">
        <v>387</v>
      </c>
      <c r="BW117" s="972"/>
      <c r="BX117" s="972"/>
      <c r="BY117" s="972"/>
      <c r="BZ117" s="972"/>
      <c r="CA117" s="972" t="s">
        <v>387</v>
      </c>
      <c r="CB117" s="972"/>
      <c r="CC117" s="972"/>
      <c r="CD117" s="972"/>
      <c r="CE117" s="972"/>
      <c r="CF117" s="966" t="s">
        <v>387</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409</v>
      </c>
      <c r="DH117" s="1011"/>
      <c r="DI117" s="1011"/>
      <c r="DJ117" s="1011"/>
      <c r="DK117" s="1012"/>
      <c r="DL117" s="1013" t="s">
        <v>387</v>
      </c>
      <c r="DM117" s="1011"/>
      <c r="DN117" s="1011"/>
      <c r="DO117" s="1011"/>
      <c r="DP117" s="1012"/>
      <c r="DQ117" s="1013" t="s">
        <v>387</v>
      </c>
      <c r="DR117" s="1011"/>
      <c r="DS117" s="1011"/>
      <c r="DT117" s="1011"/>
      <c r="DU117" s="1012"/>
      <c r="DV117" s="1014" t="s">
        <v>387</v>
      </c>
      <c r="DW117" s="1015"/>
      <c r="DX117" s="1015"/>
      <c r="DY117" s="1015"/>
      <c r="DZ117" s="1016"/>
    </row>
    <row r="118" spans="1:130" s="246" customFormat="1" ht="26.25" customHeight="1">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302</v>
      </c>
      <c r="AG118" s="937"/>
      <c r="AH118" s="937"/>
      <c r="AI118" s="937"/>
      <c r="AJ118" s="938"/>
      <c r="AK118" s="936" t="s">
        <v>301</v>
      </c>
      <c r="AL118" s="937"/>
      <c r="AM118" s="937"/>
      <c r="AN118" s="937"/>
      <c r="AO118" s="938"/>
      <c r="AP118" s="1023" t="s">
        <v>428</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387</v>
      </c>
      <c r="BR118" s="1050"/>
      <c r="BS118" s="1050"/>
      <c r="BT118" s="1050"/>
      <c r="BU118" s="1050"/>
      <c r="BV118" s="1050" t="s">
        <v>387</v>
      </c>
      <c r="BW118" s="1050"/>
      <c r="BX118" s="1050"/>
      <c r="BY118" s="1050"/>
      <c r="BZ118" s="1050"/>
      <c r="CA118" s="1050" t="s">
        <v>387</v>
      </c>
      <c r="CB118" s="1050"/>
      <c r="CC118" s="1050"/>
      <c r="CD118" s="1050"/>
      <c r="CE118" s="1050"/>
      <c r="CF118" s="966" t="s">
        <v>387</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387</v>
      </c>
      <c r="DH118" s="1011"/>
      <c r="DI118" s="1011"/>
      <c r="DJ118" s="1011"/>
      <c r="DK118" s="1012"/>
      <c r="DL118" s="1013" t="s">
        <v>387</v>
      </c>
      <c r="DM118" s="1011"/>
      <c r="DN118" s="1011"/>
      <c r="DO118" s="1011"/>
      <c r="DP118" s="1012"/>
      <c r="DQ118" s="1013" t="s">
        <v>387</v>
      </c>
      <c r="DR118" s="1011"/>
      <c r="DS118" s="1011"/>
      <c r="DT118" s="1011"/>
      <c r="DU118" s="1012"/>
      <c r="DV118" s="1014" t="s">
        <v>387</v>
      </c>
      <c r="DW118" s="1015"/>
      <c r="DX118" s="1015"/>
      <c r="DY118" s="1015"/>
      <c r="DZ118" s="1016"/>
    </row>
    <row r="119" spans="1:130" s="246" customFormat="1" ht="26.25" customHeight="1">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387</v>
      </c>
      <c r="AB119" s="944"/>
      <c r="AC119" s="944"/>
      <c r="AD119" s="944"/>
      <c r="AE119" s="945"/>
      <c r="AF119" s="946" t="s">
        <v>409</v>
      </c>
      <c r="AG119" s="944"/>
      <c r="AH119" s="944"/>
      <c r="AI119" s="944"/>
      <c r="AJ119" s="945"/>
      <c r="AK119" s="946" t="s">
        <v>387</v>
      </c>
      <c r="AL119" s="944"/>
      <c r="AM119" s="944"/>
      <c r="AN119" s="944"/>
      <c r="AO119" s="945"/>
      <c r="AP119" s="947" t="s">
        <v>387</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459</v>
      </c>
      <c r="BP119" s="1058"/>
      <c r="BQ119" s="1049">
        <v>67788808</v>
      </c>
      <c r="BR119" s="1050"/>
      <c r="BS119" s="1050"/>
      <c r="BT119" s="1050"/>
      <c r="BU119" s="1050"/>
      <c r="BV119" s="1050">
        <v>65699906</v>
      </c>
      <c r="BW119" s="1050"/>
      <c r="BX119" s="1050"/>
      <c r="BY119" s="1050"/>
      <c r="BZ119" s="1050"/>
      <c r="CA119" s="1050">
        <v>63111791</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409</v>
      </c>
      <c r="DH119" s="1036"/>
      <c r="DI119" s="1036"/>
      <c r="DJ119" s="1036"/>
      <c r="DK119" s="1037"/>
      <c r="DL119" s="1035" t="s">
        <v>409</v>
      </c>
      <c r="DM119" s="1036"/>
      <c r="DN119" s="1036"/>
      <c r="DO119" s="1036"/>
      <c r="DP119" s="1037"/>
      <c r="DQ119" s="1035" t="s">
        <v>409</v>
      </c>
      <c r="DR119" s="1036"/>
      <c r="DS119" s="1036"/>
      <c r="DT119" s="1036"/>
      <c r="DU119" s="1037"/>
      <c r="DV119" s="1038" t="s">
        <v>409</v>
      </c>
      <c r="DW119" s="1039"/>
      <c r="DX119" s="1039"/>
      <c r="DY119" s="1039"/>
      <c r="DZ119" s="1040"/>
    </row>
    <row r="120" spans="1:130" s="246" customFormat="1" ht="26.25" customHeight="1">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409</v>
      </c>
      <c r="AB120" s="1011"/>
      <c r="AC120" s="1011"/>
      <c r="AD120" s="1011"/>
      <c r="AE120" s="1012"/>
      <c r="AF120" s="1013" t="s">
        <v>409</v>
      </c>
      <c r="AG120" s="1011"/>
      <c r="AH120" s="1011"/>
      <c r="AI120" s="1011"/>
      <c r="AJ120" s="1012"/>
      <c r="AK120" s="1013" t="s">
        <v>409</v>
      </c>
      <c r="AL120" s="1011"/>
      <c r="AM120" s="1011"/>
      <c r="AN120" s="1011"/>
      <c r="AO120" s="1012"/>
      <c r="AP120" s="1014" t="s">
        <v>409</v>
      </c>
      <c r="AQ120" s="1015"/>
      <c r="AR120" s="1015"/>
      <c r="AS120" s="1015"/>
      <c r="AT120" s="1016"/>
      <c r="AU120" s="1041" t="s">
        <v>461</v>
      </c>
      <c r="AV120" s="1042"/>
      <c r="AW120" s="1042"/>
      <c r="AX120" s="1042"/>
      <c r="AY120" s="1043"/>
      <c r="AZ120" s="992" t="s">
        <v>462</v>
      </c>
      <c r="BA120" s="941"/>
      <c r="BB120" s="941"/>
      <c r="BC120" s="941"/>
      <c r="BD120" s="941"/>
      <c r="BE120" s="941"/>
      <c r="BF120" s="941"/>
      <c r="BG120" s="941"/>
      <c r="BH120" s="941"/>
      <c r="BI120" s="941"/>
      <c r="BJ120" s="941"/>
      <c r="BK120" s="941"/>
      <c r="BL120" s="941"/>
      <c r="BM120" s="941"/>
      <c r="BN120" s="941"/>
      <c r="BO120" s="941"/>
      <c r="BP120" s="942"/>
      <c r="BQ120" s="978">
        <v>7415137</v>
      </c>
      <c r="BR120" s="979"/>
      <c r="BS120" s="979"/>
      <c r="BT120" s="979"/>
      <c r="BU120" s="979"/>
      <c r="BV120" s="979">
        <v>7288072</v>
      </c>
      <c r="BW120" s="979"/>
      <c r="BX120" s="979"/>
      <c r="BY120" s="979"/>
      <c r="BZ120" s="979"/>
      <c r="CA120" s="979">
        <v>7617991</v>
      </c>
      <c r="CB120" s="979"/>
      <c r="CC120" s="979"/>
      <c r="CD120" s="979"/>
      <c r="CE120" s="979"/>
      <c r="CF120" s="993">
        <v>38.200000000000003</v>
      </c>
      <c r="CG120" s="994"/>
      <c r="CH120" s="994"/>
      <c r="CI120" s="994"/>
      <c r="CJ120" s="994"/>
      <c r="CK120" s="1059" t="s">
        <v>463</v>
      </c>
      <c r="CL120" s="1060"/>
      <c r="CM120" s="1060"/>
      <c r="CN120" s="1060"/>
      <c r="CO120" s="1061"/>
      <c r="CP120" s="1067" t="s">
        <v>464</v>
      </c>
      <c r="CQ120" s="1068"/>
      <c r="CR120" s="1068"/>
      <c r="CS120" s="1068"/>
      <c r="CT120" s="1068"/>
      <c r="CU120" s="1068"/>
      <c r="CV120" s="1068"/>
      <c r="CW120" s="1068"/>
      <c r="CX120" s="1068"/>
      <c r="CY120" s="1068"/>
      <c r="CZ120" s="1068"/>
      <c r="DA120" s="1068"/>
      <c r="DB120" s="1068"/>
      <c r="DC120" s="1068"/>
      <c r="DD120" s="1068"/>
      <c r="DE120" s="1068"/>
      <c r="DF120" s="1069"/>
      <c r="DG120" s="978">
        <v>8736524</v>
      </c>
      <c r="DH120" s="979"/>
      <c r="DI120" s="979"/>
      <c r="DJ120" s="979"/>
      <c r="DK120" s="979"/>
      <c r="DL120" s="979">
        <v>8899027</v>
      </c>
      <c r="DM120" s="979"/>
      <c r="DN120" s="979"/>
      <c r="DO120" s="979"/>
      <c r="DP120" s="979"/>
      <c r="DQ120" s="979">
        <v>8764606</v>
      </c>
      <c r="DR120" s="979"/>
      <c r="DS120" s="979"/>
      <c r="DT120" s="979"/>
      <c r="DU120" s="979"/>
      <c r="DV120" s="980">
        <v>44</v>
      </c>
      <c r="DW120" s="980"/>
      <c r="DX120" s="980"/>
      <c r="DY120" s="980"/>
      <c r="DZ120" s="981"/>
    </row>
    <row r="121" spans="1:130" s="246" customFormat="1" ht="26.25" customHeight="1">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387</v>
      </c>
      <c r="AB121" s="1011"/>
      <c r="AC121" s="1011"/>
      <c r="AD121" s="1011"/>
      <c r="AE121" s="1012"/>
      <c r="AF121" s="1013" t="s">
        <v>409</v>
      </c>
      <c r="AG121" s="1011"/>
      <c r="AH121" s="1011"/>
      <c r="AI121" s="1011"/>
      <c r="AJ121" s="1012"/>
      <c r="AK121" s="1013" t="s">
        <v>409</v>
      </c>
      <c r="AL121" s="1011"/>
      <c r="AM121" s="1011"/>
      <c r="AN121" s="1011"/>
      <c r="AO121" s="1012"/>
      <c r="AP121" s="1014" t="s">
        <v>409</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6837780</v>
      </c>
      <c r="BR121" s="972"/>
      <c r="BS121" s="972"/>
      <c r="BT121" s="972"/>
      <c r="BU121" s="972"/>
      <c r="BV121" s="972">
        <v>7032862</v>
      </c>
      <c r="BW121" s="972"/>
      <c r="BX121" s="972"/>
      <c r="BY121" s="972"/>
      <c r="BZ121" s="972"/>
      <c r="CA121" s="972">
        <v>6570487</v>
      </c>
      <c r="CB121" s="972"/>
      <c r="CC121" s="972"/>
      <c r="CD121" s="972"/>
      <c r="CE121" s="972"/>
      <c r="CF121" s="966">
        <v>33</v>
      </c>
      <c r="CG121" s="967"/>
      <c r="CH121" s="967"/>
      <c r="CI121" s="967"/>
      <c r="CJ121" s="967"/>
      <c r="CK121" s="1062"/>
      <c r="CL121" s="1063"/>
      <c r="CM121" s="1063"/>
      <c r="CN121" s="1063"/>
      <c r="CO121" s="1064"/>
      <c r="CP121" s="1072" t="s">
        <v>405</v>
      </c>
      <c r="CQ121" s="1073"/>
      <c r="CR121" s="1073"/>
      <c r="CS121" s="1073"/>
      <c r="CT121" s="1073"/>
      <c r="CU121" s="1073"/>
      <c r="CV121" s="1073"/>
      <c r="CW121" s="1073"/>
      <c r="CX121" s="1073"/>
      <c r="CY121" s="1073"/>
      <c r="CZ121" s="1073"/>
      <c r="DA121" s="1073"/>
      <c r="DB121" s="1073"/>
      <c r="DC121" s="1073"/>
      <c r="DD121" s="1073"/>
      <c r="DE121" s="1073"/>
      <c r="DF121" s="1074"/>
      <c r="DG121" s="971">
        <v>514413</v>
      </c>
      <c r="DH121" s="972"/>
      <c r="DI121" s="972"/>
      <c r="DJ121" s="972"/>
      <c r="DK121" s="972"/>
      <c r="DL121" s="972">
        <v>468254</v>
      </c>
      <c r="DM121" s="972"/>
      <c r="DN121" s="972"/>
      <c r="DO121" s="972"/>
      <c r="DP121" s="972"/>
      <c r="DQ121" s="972">
        <v>485629</v>
      </c>
      <c r="DR121" s="972"/>
      <c r="DS121" s="972"/>
      <c r="DT121" s="972"/>
      <c r="DU121" s="972"/>
      <c r="DV121" s="973">
        <v>2.4</v>
      </c>
      <c r="DW121" s="973"/>
      <c r="DX121" s="973"/>
      <c r="DY121" s="973"/>
      <c r="DZ121" s="974"/>
    </row>
    <row r="122" spans="1:130" s="246" customFormat="1" ht="26.25" customHeight="1">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409</v>
      </c>
      <c r="AB122" s="1011"/>
      <c r="AC122" s="1011"/>
      <c r="AD122" s="1011"/>
      <c r="AE122" s="1012"/>
      <c r="AF122" s="1013" t="s">
        <v>409</v>
      </c>
      <c r="AG122" s="1011"/>
      <c r="AH122" s="1011"/>
      <c r="AI122" s="1011"/>
      <c r="AJ122" s="1012"/>
      <c r="AK122" s="1013" t="s">
        <v>409</v>
      </c>
      <c r="AL122" s="1011"/>
      <c r="AM122" s="1011"/>
      <c r="AN122" s="1011"/>
      <c r="AO122" s="1012"/>
      <c r="AP122" s="1014" t="s">
        <v>409</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49467719</v>
      </c>
      <c r="BR122" s="1050"/>
      <c r="BS122" s="1050"/>
      <c r="BT122" s="1050"/>
      <c r="BU122" s="1050"/>
      <c r="BV122" s="1050">
        <v>48185282</v>
      </c>
      <c r="BW122" s="1050"/>
      <c r="BX122" s="1050"/>
      <c r="BY122" s="1050"/>
      <c r="BZ122" s="1050"/>
      <c r="CA122" s="1050">
        <v>46554736</v>
      </c>
      <c r="CB122" s="1050"/>
      <c r="CC122" s="1050"/>
      <c r="CD122" s="1050"/>
      <c r="CE122" s="1050"/>
      <c r="CF122" s="1070">
        <v>233.6</v>
      </c>
      <c r="CG122" s="1071"/>
      <c r="CH122" s="1071"/>
      <c r="CI122" s="1071"/>
      <c r="CJ122" s="1071"/>
      <c r="CK122" s="1062"/>
      <c r="CL122" s="1063"/>
      <c r="CM122" s="1063"/>
      <c r="CN122" s="1063"/>
      <c r="CO122" s="1064"/>
      <c r="CP122" s="1072" t="s">
        <v>468</v>
      </c>
      <c r="CQ122" s="1073"/>
      <c r="CR122" s="1073"/>
      <c r="CS122" s="1073"/>
      <c r="CT122" s="1073"/>
      <c r="CU122" s="1073"/>
      <c r="CV122" s="1073"/>
      <c r="CW122" s="1073"/>
      <c r="CX122" s="1073"/>
      <c r="CY122" s="1073"/>
      <c r="CZ122" s="1073"/>
      <c r="DA122" s="1073"/>
      <c r="DB122" s="1073"/>
      <c r="DC122" s="1073"/>
      <c r="DD122" s="1073"/>
      <c r="DE122" s="1073"/>
      <c r="DF122" s="1074"/>
      <c r="DG122" s="971">
        <v>3591</v>
      </c>
      <c r="DH122" s="972"/>
      <c r="DI122" s="972"/>
      <c r="DJ122" s="972"/>
      <c r="DK122" s="972"/>
      <c r="DL122" s="972">
        <v>3284</v>
      </c>
      <c r="DM122" s="972"/>
      <c r="DN122" s="972"/>
      <c r="DO122" s="972"/>
      <c r="DP122" s="972"/>
      <c r="DQ122" s="972">
        <v>8198</v>
      </c>
      <c r="DR122" s="972"/>
      <c r="DS122" s="972"/>
      <c r="DT122" s="972"/>
      <c r="DU122" s="972"/>
      <c r="DV122" s="973">
        <v>0</v>
      </c>
      <c r="DW122" s="973"/>
      <c r="DX122" s="973"/>
      <c r="DY122" s="973"/>
      <c r="DZ122" s="974"/>
    </row>
    <row r="123" spans="1:130" s="246" customFormat="1" ht="26.25" customHeight="1">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387</v>
      </c>
      <c r="AB123" s="1011"/>
      <c r="AC123" s="1011"/>
      <c r="AD123" s="1011"/>
      <c r="AE123" s="1012"/>
      <c r="AF123" s="1013" t="s">
        <v>387</v>
      </c>
      <c r="AG123" s="1011"/>
      <c r="AH123" s="1011"/>
      <c r="AI123" s="1011"/>
      <c r="AJ123" s="1012"/>
      <c r="AK123" s="1013" t="s">
        <v>387</v>
      </c>
      <c r="AL123" s="1011"/>
      <c r="AM123" s="1011"/>
      <c r="AN123" s="1011"/>
      <c r="AO123" s="1012"/>
      <c r="AP123" s="1014" t="s">
        <v>387</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469</v>
      </c>
      <c r="BP123" s="1058"/>
      <c r="BQ123" s="1117">
        <v>63720636</v>
      </c>
      <c r="BR123" s="1118"/>
      <c r="BS123" s="1118"/>
      <c r="BT123" s="1118"/>
      <c r="BU123" s="1118"/>
      <c r="BV123" s="1118">
        <v>62506216</v>
      </c>
      <c r="BW123" s="1118"/>
      <c r="BX123" s="1118"/>
      <c r="BY123" s="1118"/>
      <c r="BZ123" s="1118"/>
      <c r="CA123" s="1118">
        <v>60743214</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387</v>
      </c>
      <c r="AB124" s="1011"/>
      <c r="AC124" s="1011"/>
      <c r="AD124" s="1011"/>
      <c r="AE124" s="1012"/>
      <c r="AF124" s="1013" t="s">
        <v>470</v>
      </c>
      <c r="AG124" s="1011"/>
      <c r="AH124" s="1011"/>
      <c r="AI124" s="1011"/>
      <c r="AJ124" s="1012"/>
      <c r="AK124" s="1013" t="s">
        <v>409</v>
      </c>
      <c r="AL124" s="1011"/>
      <c r="AM124" s="1011"/>
      <c r="AN124" s="1011"/>
      <c r="AO124" s="1012"/>
      <c r="AP124" s="1014" t="s">
        <v>409</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20.399999999999999</v>
      </c>
      <c r="BR124" s="1080"/>
      <c r="BS124" s="1080"/>
      <c r="BT124" s="1080"/>
      <c r="BU124" s="1080"/>
      <c r="BV124" s="1080">
        <v>15.9</v>
      </c>
      <c r="BW124" s="1080"/>
      <c r="BX124" s="1080"/>
      <c r="BY124" s="1080"/>
      <c r="BZ124" s="1080"/>
      <c r="CA124" s="1080">
        <v>11.8</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t="s">
        <v>470</v>
      </c>
      <c r="DH124" s="1036"/>
      <c r="DI124" s="1036"/>
      <c r="DJ124" s="1036"/>
      <c r="DK124" s="1037"/>
      <c r="DL124" s="1035" t="s">
        <v>409</v>
      </c>
      <c r="DM124" s="1036"/>
      <c r="DN124" s="1036"/>
      <c r="DO124" s="1036"/>
      <c r="DP124" s="1037"/>
      <c r="DQ124" s="1035" t="s">
        <v>136</v>
      </c>
      <c r="DR124" s="1036"/>
      <c r="DS124" s="1036"/>
      <c r="DT124" s="1036"/>
      <c r="DU124" s="1037"/>
      <c r="DV124" s="1038" t="s">
        <v>473</v>
      </c>
      <c r="DW124" s="1039"/>
      <c r="DX124" s="1039"/>
      <c r="DY124" s="1039"/>
      <c r="DZ124" s="1040"/>
    </row>
    <row r="125" spans="1:130" s="246" customFormat="1" ht="26.25" customHeight="1">
      <c r="A125" s="1111"/>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470</v>
      </c>
      <c r="AB125" s="1011"/>
      <c r="AC125" s="1011"/>
      <c r="AD125" s="1011"/>
      <c r="AE125" s="1012"/>
      <c r="AF125" s="1013" t="s">
        <v>409</v>
      </c>
      <c r="AG125" s="1011"/>
      <c r="AH125" s="1011"/>
      <c r="AI125" s="1011"/>
      <c r="AJ125" s="1012"/>
      <c r="AK125" s="1013" t="s">
        <v>474</v>
      </c>
      <c r="AL125" s="1011"/>
      <c r="AM125" s="1011"/>
      <c r="AN125" s="1011"/>
      <c r="AO125" s="1012"/>
      <c r="AP125" s="1014" t="s">
        <v>387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475</v>
      </c>
      <c r="CL125" s="1060"/>
      <c r="CM125" s="1060"/>
      <c r="CN125" s="1060"/>
      <c r="CO125" s="1061"/>
      <c r="CP125" s="992" t="s">
        <v>476</v>
      </c>
      <c r="CQ125" s="941"/>
      <c r="CR125" s="941"/>
      <c r="CS125" s="941"/>
      <c r="CT125" s="941"/>
      <c r="CU125" s="941"/>
      <c r="CV125" s="941"/>
      <c r="CW125" s="941"/>
      <c r="CX125" s="941"/>
      <c r="CY125" s="941"/>
      <c r="CZ125" s="941"/>
      <c r="DA125" s="941"/>
      <c r="DB125" s="941"/>
      <c r="DC125" s="941"/>
      <c r="DD125" s="941"/>
      <c r="DE125" s="941"/>
      <c r="DF125" s="942"/>
      <c r="DG125" s="978" t="s">
        <v>409</v>
      </c>
      <c r="DH125" s="979"/>
      <c r="DI125" s="979"/>
      <c r="DJ125" s="979"/>
      <c r="DK125" s="979"/>
      <c r="DL125" s="979" t="s">
        <v>136</v>
      </c>
      <c r="DM125" s="979"/>
      <c r="DN125" s="979"/>
      <c r="DO125" s="979"/>
      <c r="DP125" s="979"/>
      <c r="DQ125" s="979" t="s">
        <v>409</v>
      </c>
      <c r="DR125" s="979"/>
      <c r="DS125" s="979"/>
      <c r="DT125" s="979"/>
      <c r="DU125" s="979"/>
      <c r="DV125" s="980" t="s">
        <v>474</v>
      </c>
      <c r="DW125" s="980"/>
      <c r="DX125" s="980"/>
      <c r="DY125" s="980"/>
      <c r="DZ125" s="981"/>
    </row>
    <row r="126" spans="1:130" s="246" customFormat="1" ht="26.25" customHeight="1" thickBot="1">
      <c r="A126" s="1111"/>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136</v>
      </c>
      <c r="AB126" s="1011"/>
      <c r="AC126" s="1011"/>
      <c r="AD126" s="1011"/>
      <c r="AE126" s="1012"/>
      <c r="AF126" s="1013" t="s">
        <v>477</v>
      </c>
      <c r="AG126" s="1011"/>
      <c r="AH126" s="1011"/>
      <c r="AI126" s="1011"/>
      <c r="AJ126" s="1012"/>
      <c r="AK126" s="1013" t="s">
        <v>387</v>
      </c>
      <c r="AL126" s="1011"/>
      <c r="AM126" s="1011"/>
      <c r="AN126" s="1011"/>
      <c r="AO126" s="1012"/>
      <c r="AP126" s="1014" t="s">
        <v>478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477</v>
      </c>
      <c r="DH126" s="972"/>
      <c r="DI126" s="972"/>
      <c r="DJ126" s="972"/>
      <c r="DK126" s="972"/>
      <c r="DL126" s="972" t="s">
        <v>470</v>
      </c>
      <c r="DM126" s="972"/>
      <c r="DN126" s="972"/>
      <c r="DO126" s="972"/>
      <c r="DP126" s="972"/>
      <c r="DQ126" s="972" t="s">
        <v>470</v>
      </c>
      <c r="DR126" s="972"/>
      <c r="DS126" s="972"/>
      <c r="DT126" s="972"/>
      <c r="DU126" s="972"/>
      <c r="DV126" s="973" t="s">
        <v>480</v>
      </c>
      <c r="DW126" s="973"/>
      <c r="DX126" s="973"/>
      <c r="DY126" s="973"/>
      <c r="DZ126" s="974"/>
    </row>
    <row r="127" spans="1:130" s="246" customFormat="1" ht="26.25" customHeight="1">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4739</v>
      </c>
      <c r="AB127" s="1011"/>
      <c r="AC127" s="1011"/>
      <c r="AD127" s="1011"/>
      <c r="AE127" s="1012"/>
      <c r="AF127" s="1013" t="s">
        <v>136</v>
      </c>
      <c r="AG127" s="1011"/>
      <c r="AH127" s="1011"/>
      <c r="AI127" s="1011"/>
      <c r="AJ127" s="1012"/>
      <c r="AK127" s="1013" t="s">
        <v>387</v>
      </c>
      <c r="AL127" s="1011"/>
      <c r="AM127" s="1011"/>
      <c r="AN127" s="1011"/>
      <c r="AO127" s="1012"/>
      <c r="AP127" s="1014" t="s">
        <v>409</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136</v>
      </c>
      <c r="DH127" s="972"/>
      <c r="DI127" s="972"/>
      <c r="DJ127" s="972"/>
      <c r="DK127" s="972"/>
      <c r="DL127" s="972" t="s">
        <v>136</v>
      </c>
      <c r="DM127" s="972"/>
      <c r="DN127" s="972"/>
      <c r="DO127" s="972"/>
      <c r="DP127" s="972"/>
      <c r="DQ127" s="972" t="s">
        <v>387</v>
      </c>
      <c r="DR127" s="972"/>
      <c r="DS127" s="972"/>
      <c r="DT127" s="972"/>
      <c r="DU127" s="972"/>
      <c r="DV127" s="973" t="s">
        <v>477</v>
      </c>
      <c r="DW127" s="973"/>
      <c r="DX127" s="973"/>
      <c r="DY127" s="973"/>
      <c r="DZ127" s="974"/>
    </row>
    <row r="128" spans="1:130" s="246" customFormat="1" ht="26.25" customHeight="1" thickBot="1">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v>622039</v>
      </c>
      <c r="AB128" s="1100"/>
      <c r="AC128" s="1100"/>
      <c r="AD128" s="1100"/>
      <c r="AE128" s="1101"/>
      <c r="AF128" s="1102">
        <v>632079</v>
      </c>
      <c r="AG128" s="1100"/>
      <c r="AH128" s="1100"/>
      <c r="AI128" s="1100"/>
      <c r="AJ128" s="1101"/>
      <c r="AK128" s="1102">
        <v>591486</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409</v>
      </c>
      <c r="BG128" s="1107"/>
      <c r="BH128" s="1107"/>
      <c r="BI128" s="1107"/>
      <c r="BJ128" s="1107"/>
      <c r="BK128" s="1107"/>
      <c r="BL128" s="1108"/>
      <c r="BM128" s="1106">
        <v>12.13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490</v>
      </c>
      <c r="CQ128" s="1089"/>
      <c r="CR128" s="1089"/>
      <c r="CS128" s="1089"/>
      <c r="CT128" s="1089"/>
      <c r="CU128" s="1089"/>
      <c r="CV128" s="1089"/>
      <c r="CW128" s="1089"/>
      <c r="CX128" s="1089"/>
      <c r="CY128" s="1089"/>
      <c r="CZ128" s="1089"/>
      <c r="DA128" s="1089"/>
      <c r="DB128" s="1089"/>
      <c r="DC128" s="1089"/>
      <c r="DD128" s="1089"/>
      <c r="DE128" s="1089"/>
      <c r="DF128" s="1090"/>
      <c r="DG128" s="1091" t="s">
        <v>480</v>
      </c>
      <c r="DH128" s="1092"/>
      <c r="DI128" s="1092"/>
      <c r="DJ128" s="1092"/>
      <c r="DK128" s="1092"/>
      <c r="DL128" s="1092" t="s">
        <v>409</v>
      </c>
      <c r="DM128" s="1092"/>
      <c r="DN128" s="1092"/>
      <c r="DO128" s="1092"/>
      <c r="DP128" s="1092"/>
      <c r="DQ128" s="1092" t="s">
        <v>409</v>
      </c>
      <c r="DR128" s="1092"/>
      <c r="DS128" s="1092"/>
      <c r="DT128" s="1092"/>
      <c r="DU128" s="1092"/>
      <c r="DV128" s="1093" t="s">
        <v>387</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23929338</v>
      </c>
      <c r="AB129" s="1011"/>
      <c r="AC129" s="1011"/>
      <c r="AD129" s="1011"/>
      <c r="AE129" s="1012"/>
      <c r="AF129" s="1013">
        <v>24263030</v>
      </c>
      <c r="AG129" s="1011"/>
      <c r="AH129" s="1011"/>
      <c r="AI129" s="1011"/>
      <c r="AJ129" s="1012"/>
      <c r="AK129" s="1013">
        <v>24279965</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136</v>
      </c>
      <c r="BG129" s="1121"/>
      <c r="BH129" s="1121"/>
      <c r="BI129" s="1121"/>
      <c r="BJ129" s="1121"/>
      <c r="BK129" s="1121"/>
      <c r="BL129" s="1122"/>
      <c r="BM129" s="1120">
        <v>17.13</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4033537</v>
      </c>
      <c r="AB130" s="1011"/>
      <c r="AC130" s="1011"/>
      <c r="AD130" s="1011"/>
      <c r="AE130" s="1012"/>
      <c r="AF130" s="1013">
        <v>4234631</v>
      </c>
      <c r="AG130" s="1011"/>
      <c r="AH130" s="1011"/>
      <c r="AI130" s="1011"/>
      <c r="AJ130" s="1012"/>
      <c r="AK130" s="1013">
        <v>4347368</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4.5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19895801</v>
      </c>
      <c r="AB131" s="1036"/>
      <c r="AC131" s="1036"/>
      <c r="AD131" s="1036"/>
      <c r="AE131" s="1037"/>
      <c r="AF131" s="1035">
        <v>20028399</v>
      </c>
      <c r="AG131" s="1036"/>
      <c r="AH131" s="1036"/>
      <c r="AI131" s="1036"/>
      <c r="AJ131" s="1037"/>
      <c r="AK131" s="1035">
        <v>19932597</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v>11.8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4.4099204649999999</v>
      </c>
      <c r="AB132" s="1152"/>
      <c r="AC132" s="1152"/>
      <c r="AD132" s="1152"/>
      <c r="AE132" s="1153"/>
      <c r="AF132" s="1154">
        <v>4.3679327539999999</v>
      </c>
      <c r="AG132" s="1152"/>
      <c r="AH132" s="1152"/>
      <c r="AI132" s="1152"/>
      <c r="AJ132" s="1153"/>
      <c r="AK132" s="1154">
        <v>4.8274592619999996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3.7</v>
      </c>
      <c r="AB133" s="1135"/>
      <c r="AC133" s="1135"/>
      <c r="AD133" s="1135"/>
      <c r="AE133" s="1136"/>
      <c r="AF133" s="1134">
        <v>4.0999999999999996</v>
      </c>
      <c r="AG133" s="1135"/>
      <c r="AH133" s="1135"/>
      <c r="AI133" s="1135"/>
      <c r="AJ133" s="1136"/>
      <c r="AK133" s="1134">
        <v>4.5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h8YdCEuNA3dDxt/EDl2XaK2NRcgx21ZonqEZRHcWdUpf5brDGiIlEa/ZWRn0unz0TaqPPRzEHFsKwPHSh3I1hw==" saltValue="3gybCEIEA4kUiG6rRDKW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25" zoomScale="55" zoomScaleNormal="85" zoomScaleSheetLayoutView="5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2m76x9TSLW+iN978AtiLh6ld0sdk0sJq8mQpDj9ao5jerLSWrWbUENQdvnBxM0DOUYBO3bf1POiVKj0RvCQnCA==" saltValue="xhe5+4n7jZn4f3nQFjQ2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31"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Bm8XzLSIBYnNHbRCO+TRxLYfjYuSLnCRKI7ETp33OyZiX5z3vzxwo3nJG6ve7LV4G5l6BxoUiKS6qMqV8mRWA==" saltValue="e9rualAzC4xjU3SPyJYi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5605062</v>
      </c>
      <c r="AP9" s="312">
        <v>47203</v>
      </c>
      <c r="AQ9" s="313">
        <v>56739</v>
      </c>
      <c r="AR9" s="314">
        <v>-16.8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328166</v>
      </c>
      <c r="AP10" s="315">
        <v>2764</v>
      </c>
      <c r="AQ10" s="316">
        <v>3644</v>
      </c>
      <c r="AR10" s="317">
        <v>-24.1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1211777</v>
      </c>
      <c r="AP11" s="315">
        <v>10205</v>
      </c>
      <c r="AQ11" s="316">
        <v>3408</v>
      </c>
      <c r="AR11" s="317">
        <v>199.4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t="s">
        <v>513</v>
      </c>
      <c r="AP12" s="315" t="s">
        <v>513</v>
      </c>
      <c r="AQ12" s="316">
        <v>508</v>
      </c>
      <c r="AR12" s="317" t="s">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514</v>
      </c>
      <c r="AL13" s="1175"/>
      <c r="AM13" s="1175"/>
      <c r="AN13" s="1176"/>
      <c r="AO13" s="315" t="s">
        <v>513</v>
      </c>
      <c r="AP13" s="315" t="s">
        <v>513</v>
      </c>
      <c r="AQ13" s="316">
        <v>12</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v>288372</v>
      </c>
      <c r="AP14" s="315">
        <v>2428</v>
      </c>
      <c r="AQ14" s="316">
        <v>2329</v>
      </c>
      <c r="AR14" s="317">
        <v>4.3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v>145477</v>
      </c>
      <c r="AP15" s="315">
        <v>1225</v>
      </c>
      <c r="AQ15" s="316">
        <v>1096</v>
      </c>
      <c r="AR15" s="317">
        <v>11.8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-464515</v>
      </c>
      <c r="AP16" s="315">
        <v>-3912</v>
      </c>
      <c r="AQ16" s="316">
        <v>-4593</v>
      </c>
      <c r="AR16" s="317">
        <v>-14.8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7114339</v>
      </c>
      <c r="AP17" s="315">
        <v>59913</v>
      </c>
      <c r="AQ17" s="316">
        <v>63141</v>
      </c>
      <c r="AR17" s="317">
        <v>-5.0999999999999996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5.17</v>
      </c>
      <c r="AP21" s="328">
        <v>6</v>
      </c>
      <c r="AQ21" s="329">
        <v>-0.83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100.6</v>
      </c>
      <c r="AP22" s="333">
        <v>99.5</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4859045</v>
      </c>
      <c r="AP32" s="342">
        <v>40920</v>
      </c>
      <c r="AQ32" s="343">
        <v>32265</v>
      </c>
      <c r="AR32" s="344">
        <v>26.8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513</v>
      </c>
      <c r="AP33" s="342" t="s">
        <v>513</v>
      </c>
      <c r="AQ33" s="343">
        <v>1</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t="s">
        <v>513</v>
      </c>
      <c r="AP34" s="342" t="s">
        <v>513</v>
      </c>
      <c r="AQ34" s="343">
        <v>32</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907498</v>
      </c>
      <c r="AP35" s="342">
        <v>7642</v>
      </c>
      <c r="AQ35" s="343">
        <v>6764</v>
      </c>
      <c r="AR35" s="344">
        <v>13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v>134549</v>
      </c>
      <c r="AP36" s="342">
        <v>1133</v>
      </c>
      <c r="AQ36" s="343">
        <v>1228</v>
      </c>
      <c r="AR36" s="344">
        <v>-7.7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t="s">
        <v>513</v>
      </c>
      <c r="AP37" s="342" t="s">
        <v>513</v>
      </c>
      <c r="AQ37" s="343">
        <v>1060</v>
      </c>
      <c r="AR37" s="344" t="s">
        <v>513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t="s">
        <v>513</v>
      </c>
      <c r="AP38" s="345" t="s">
        <v>513</v>
      </c>
      <c r="AQ38" s="346">
        <v>1</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v>-591486</v>
      </c>
      <c r="AP39" s="342">
        <v>-4981</v>
      </c>
      <c r="AQ39" s="343">
        <v>-6969</v>
      </c>
      <c r="AR39" s="344">
        <v>-28.5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-4347368</v>
      </c>
      <c r="AP40" s="342">
        <v>-36611</v>
      </c>
      <c r="AQ40" s="343">
        <v>-26451</v>
      </c>
      <c r="AR40" s="344">
        <v>38.4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962238</v>
      </c>
      <c r="AP41" s="342">
        <v>8103</v>
      </c>
      <c r="AQ41" s="343">
        <v>7931</v>
      </c>
      <c r="AR41" s="344">
        <v>2.2000000000000002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7875502</v>
      </c>
      <c r="AN51" s="364">
        <v>66014</v>
      </c>
      <c r="AO51" s="365">
        <v>13.4</v>
      </c>
      <c r="AP51" s="366">
        <v>53605</v>
      </c>
      <c r="AQ51" s="367">
        <v>5.4</v>
      </c>
      <c r="AR51" s="368">
        <v>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6461116</v>
      </c>
      <c r="AN52" s="372">
        <v>54158</v>
      </c>
      <c r="AO52" s="373">
        <v>14.1</v>
      </c>
      <c r="AP52" s="374">
        <v>28343</v>
      </c>
      <c r="AQ52" s="375">
        <v>11.7</v>
      </c>
      <c r="AR52" s="376">
        <v>2.4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2898335</v>
      </c>
      <c r="AN53" s="364">
        <v>24317</v>
      </c>
      <c r="AO53" s="365">
        <v>-63.2</v>
      </c>
      <c r="AP53" s="366">
        <v>44267</v>
      </c>
      <c r="AQ53" s="367">
        <v>-17.399999999999999</v>
      </c>
      <c r="AR53" s="368">
        <v>-45.8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2450087</v>
      </c>
      <c r="AN54" s="372">
        <v>20556</v>
      </c>
      <c r="AO54" s="373">
        <v>-62</v>
      </c>
      <c r="AP54" s="374">
        <v>26161</v>
      </c>
      <c r="AQ54" s="375">
        <v>-7.7</v>
      </c>
      <c r="AR54" s="376">
        <v>-54.3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3003780</v>
      </c>
      <c r="AN55" s="364">
        <v>25233</v>
      </c>
      <c r="AO55" s="365">
        <v>3.8</v>
      </c>
      <c r="AP55" s="366">
        <v>40879</v>
      </c>
      <c r="AQ55" s="367">
        <v>-7.7</v>
      </c>
      <c r="AR55" s="368">
        <v>11.5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2169164</v>
      </c>
      <c r="AN56" s="372">
        <v>18222</v>
      </c>
      <c r="AO56" s="373">
        <v>-11.4</v>
      </c>
      <c r="AP56" s="374">
        <v>24087</v>
      </c>
      <c r="AQ56" s="375">
        <v>-7.9</v>
      </c>
      <c r="AR56" s="376">
        <v>-3.5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2285787</v>
      </c>
      <c r="AN57" s="364">
        <v>19204</v>
      </c>
      <c r="AO57" s="365">
        <v>-23.9</v>
      </c>
      <c r="AP57" s="366">
        <v>42651</v>
      </c>
      <c r="AQ57" s="367">
        <v>4.3</v>
      </c>
      <c r="AR57" s="368">
        <v>-28.2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1327967</v>
      </c>
      <c r="AN58" s="372">
        <v>11157</v>
      </c>
      <c r="AO58" s="373">
        <v>-38.799999999999997</v>
      </c>
      <c r="AP58" s="374">
        <v>22675</v>
      </c>
      <c r="AQ58" s="375">
        <v>-5.9</v>
      </c>
      <c r="AR58" s="376">
        <v>-32.9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3349624</v>
      </c>
      <c r="AN59" s="364">
        <v>28209</v>
      </c>
      <c r="AO59" s="365">
        <v>46.9</v>
      </c>
      <c r="AP59" s="366">
        <v>43226</v>
      </c>
      <c r="AQ59" s="367">
        <v>1.3</v>
      </c>
      <c r="AR59" s="368">
        <v>45.6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1794961</v>
      </c>
      <c r="AN60" s="372">
        <v>15116</v>
      </c>
      <c r="AO60" s="373">
        <v>35.5</v>
      </c>
      <c r="AP60" s="374">
        <v>22622</v>
      </c>
      <c r="AQ60" s="375">
        <v>-0.2</v>
      </c>
      <c r="AR60" s="376">
        <v>35.700000000000003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3882606</v>
      </c>
      <c r="AN61" s="379">
        <v>32595</v>
      </c>
      <c r="AO61" s="380">
        <v>-4.5999999999999996</v>
      </c>
      <c r="AP61" s="381">
        <v>44926</v>
      </c>
      <c r="AQ61" s="382">
        <v>-2.8</v>
      </c>
      <c r="AR61" s="368">
        <v>-1.8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2840659</v>
      </c>
      <c r="AN62" s="372">
        <v>23842</v>
      </c>
      <c r="AO62" s="373">
        <v>-12.5</v>
      </c>
      <c r="AP62" s="374">
        <v>24778</v>
      </c>
      <c r="AQ62" s="375">
        <v>-2</v>
      </c>
      <c r="AR62" s="376">
        <v>-10.5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dsdiIJGTMsYV65dE1vhcpCR2YJxsoWXyU2ateZZL7CdLqcvnPRp51sJ6gDsexREKOmZCNuVQhcnzX97Sy+AMQ==" saltValue="tBLqSW0uleQzb+muINlF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62"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6v4Jou/nU+vsuifP03vlF5uARVr2DyNN93pyX0IVygKbrzEhbqJoZCU6e0/j/RIEr4hixW6yFY70tbg8bkBjw==" saltValue="uXhZ8/SWHBWca21Il0sZ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B59"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wVv4pQKmK8no/hdqBJWofUipPYp57qj9rZhKDLp+WU8+EY9JyVW8VCjLkxk54P0XXe+KheGUnR2ccnqSxmNtA==" saltValue="BkgfRp9gvBv5bLpNcS/D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4"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4" t="s">
        <v>3</v>
      </c>
      <c r="D47" s="1194"/>
      <c r="E47" s="1195"/>
      <c r="F47" s="11">
        <v>13.22</v>
      </c>
      <c r="G47" s="12">
        <v>11.26</v>
      </c>
      <c r="H47" s="12">
        <v>12.09</v>
      </c>
      <c r="I47" s="12">
        <v>10.34</v>
      </c>
      <c r="J47" s="13">
        <v>10.6</v>
      </c>
    </row>
    <row r="48" spans="2:10" ht="57.75" customHeight="1">
      <c r="B48" s="14"/>
      <c r="C48" s="1196" t="s">
        <v>4</v>
      </c>
      <c r="D48" s="1196"/>
      <c r="E48" s="1197"/>
      <c r="F48" s="15">
        <v>7.28</v>
      </c>
      <c r="G48" s="16">
        <v>8.14</v>
      </c>
      <c r="H48" s="16">
        <v>6.87</v>
      </c>
      <c r="I48" s="16">
        <v>8.34</v>
      </c>
      <c r="J48" s="17">
        <v>8.8699999999999992</v>
      </c>
    </row>
    <row r="49" spans="2:10" ht="57.75" customHeight="1" thickBot="1">
      <c r="B49" s="18"/>
      <c r="C49" s="1198" t="s">
        <v>5</v>
      </c>
      <c r="D49" s="1198"/>
      <c r="E49" s="1199"/>
      <c r="F49" s="19" t="s">
        <v>560</v>
      </c>
      <c r="G49" s="20" t="s">
        <v>561</v>
      </c>
      <c r="H49" s="20" t="s">
        <v>562</v>
      </c>
      <c r="I49" s="20" t="s">
        <v>563</v>
      </c>
      <c r="J49" s="21">
        <v>0.81</v>
      </c>
    </row>
    <row r="50" spans="2:10" ht="13.5" customHeight="1"/>
    <row r="51" spans="2:10" ht="13.5" hidden="1" customHeight="1"/>
    <row r="52" spans="2:10" ht="13.5" hidden="1" customHeight="1"/>
    <row r="53" spans="2:10" ht="13.5" hidden="1" customHeight="1"/>
  </sheetData>
  <sheetProtection algorithmName="SHA-512" hashValue="iR1e/UaKzd1i8A9UvebqIJiFPDoz0Jw94oXVeWB4CgKjVsI+TQI6B/wTgKhJoUIJx5GJ5lMvpmMil/SY/gwYng==" saltValue="SQxCPc07m+wF8HkWUvQR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06" t="s">
        <v>564</v>
      </c>
      <c r="D34" s="1206"/>
      <c r="E34" s="1207"/>
      <c r="F34" s="32">
        <v>6.85</v>
      </c>
      <c r="G34" s="33">
        <v>7.46</v>
      </c>
      <c r="H34" s="33">
        <v>6.27</v>
      </c>
      <c r="I34" s="33">
        <v>7.62</v>
      </c>
      <c r="J34" s="34">
        <v>8.2799999999999994</v>
      </c>
      <c r="K34" s="22"/>
      <c r="L34" s="22"/>
      <c r="M34" s="22"/>
      <c r="N34" s="22"/>
      <c r="O34" s="22"/>
      <c r="P34" s="22"/>
    </row>
    <row r="35" spans="1:16" ht="39" customHeight="1">
      <c r="A35" s="22"/>
      <c r="B35" s="35"/>
      <c r="C35" s="1200" t="s">
        <v>565</v>
      </c>
      <c r="D35" s="1201"/>
      <c r="E35" s="1202"/>
      <c r="F35" s="36">
        <v>3.03</v>
      </c>
      <c r="G35" s="37">
        <v>2.9</v>
      </c>
      <c r="H35" s="37">
        <v>3.63</v>
      </c>
      <c r="I35" s="37">
        <v>4.3600000000000003</v>
      </c>
      <c r="J35" s="38">
        <v>5.08</v>
      </c>
      <c r="K35" s="22"/>
      <c r="L35" s="22"/>
      <c r="M35" s="22"/>
      <c r="N35" s="22"/>
      <c r="O35" s="22"/>
      <c r="P35" s="22"/>
    </row>
    <row r="36" spans="1:16" ht="39" customHeight="1">
      <c r="A36" s="22"/>
      <c r="B36" s="35"/>
      <c r="C36" s="1200" t="s">
        <v>566</v>
      </c>
      <c r="D36" s="1201"/>
      <c r="E36" s="1202"/>
      <c r="F36" s="36">
        <v>2.7</v>
      </c>
      <c r="G36" s="37">
        <v>2.73</v>
      </c>
      <c r="H36" s="37">
        <v>3.17</v>
      </c>
      <c r="I36" s="37">
        <v>2.75</v>
      </c>
      <c r="J36" s="38">
        <v>5.0599999999999996</v>
      </c>
      <c r="K36" s="22"/>
      <c r="L36" s="22"/>
      <c r="M36" s="22"/>
      <c r="N36" s="22"/>
      <c r="O36" s="22"/>
      <c r="P36" s="22"/>
    </row>
    <row r="37" spans="1:16" ht="39" customHeight="1">
      <c r="A37" s="22"/>
      <c r="B37" s="35"/>
      <c r="C37" s="1200" t="s">
        <v>567</v>
      </c>
      <c r="D37" s="1201"/>
      <c r="E37" s="1202"/>
      <c r="F37" s="36">
        <v>2.1</v>
      </c>
      <c r="G37" s="37">
        <v>1.66</v>
      </c>
      <c r="H37" s="37">
        <v>1.94</v>
      </c>
      <c r="I37" s="37">
        <v>2.83</v>
      </c>
      <c r="J37" s="38">
        <v>1.47</v>
      </c>
      <c r="K37" s="22"/>
      <c r="L37" s="22"/>
      <c r="M37" s="22"/>
      <c r="N37" s="22"/>
      <c r="O37" s="22"/>
      <c r="P37" s="22"/>
    </row>
    <row r="38" spans="1:16" ht="39" customHeight="1">
      <c r="A38" s="22"/>
      <c r="B38" s="35"/>
      <c r="C38" s="1200" t="s">
        <v>568</v>
      </c>
      <c r="D38" s="1201"/>
      <c r="E38" s="1202"/>
      <c r="F38" s="36">
        <v>0.84</v>
      </c>
      <c r="G38" s="37">
        <v>0.82</v>
      </c>
      <c r="H38" s="37">
        <v>0.73</v>
      </c>
      <c r="I38" s="37">
        <v>0.9</v>
      </c>
      <c r="J38" s="38">
        <v>0.79</v>
      </c>
      <c r="K38" s="22"/>
      <c r="L38" s="22"/>
      <c r="M38" s="22"/>
      <c r="N38" s="22"/>
      <c r="O38" s="22"/>
      <c r="P38" s="22"/>
    </row>
    <row r="39" spans="1:16" ht="39" customHeight="1">
      <c r="A39" s="22"/>
      <c r="B39" s="35"/>
      <c r="C39" s="1200" t="s">
        <v>569</v>
      </c>
      <c r="D39" s="1201"/>
      <c r="E39" s="1202"/>
      <c r="F39" s="36">
        <v>0.19</v>
      </c>
      <c r="G39" s="37">
        <v>0.51</v>
      </c>
      <c r="H39" s="37">
        <v>0.42</v>
      </c>
      <c r="I39" s="37">
        <v>0.62</v>
      </c>
      <c r="J39" s="38">
        <v>0.41</v>
      </c>
      <c r="K39" s="22"/>
      <c r="L39" s="22"/>
      <c r="M39" s="22"/>
      <c r="N39" s="22"/>
      <c r="O39" s="22"/>
      <c r="P39" s="22"/>
    </row>
    <row r="40" spans="1:16" ht="39" customHeight="1">
      <c r="A40" s="22"/>
      <c r="B40" s="35"/>
      <c r="C40" s="1200" t="s">
        <v>570</v>
      </c>
      <c r="D40" s="1201"/>
      <c r="E40" s="1202"/>
      <c r="F40" s="36">
        <v>0.22</v>
      </c>
      <c r="G40" s="37">
        <v>0.15</v>
      </c>
      <c r="H40" s="37">
        <v>0.16</v>
      </c>
      <c r="I40" s="37">
        <v>0.08</v>
      </c>
      <c r="J40" s="38">
        <v>0.17</v>
      </c>
      <c r="K40" s="22"/>
      <c r="L40" s="22"/>
      <c r="M40" s="22"/>
      <c r="N40" s="22"/>
      <c r="O40" s="22"/>
      <c r="P40" s="22"/>
    </row>
    <row r="41" spans="1:16" ht="39" customHeight="1">
      <c r="A41" s="22"/>
      <c r="B41" s="35"/>
      <c r="C41" s="1200" t="s">
        <v>571</v>
      </c>
      <c r="D41" s="1201"/>
      <c r="E41" s="1202"/>
      <c r="F41" s="36">
        <v>7.0000000000000007E-2</v>
      </c>
      <c r="G41" s="37">
        <v>0.06</v>
      </c>
      <c r="H41" s="37">
        <v>0.05</v>
      </c>
      <c r="I41" s="37">
        <v>7.0000000000000007E-2</v>
      </c>
      <c r="J41" s="38">
        <v>0.09</v>
      </c>
      <c r="K41" s="22"/>
      <c r="L41" s="22"/>
      <c r="M41" s="22"/>
      <c r="N41" s="22"/>
      <c r="O41" s="22"/>
      <c r="P41" s="22"/>
    </row>
    <row r="42" spans="1:16" ht="39" customHeight="1">
      <c r="A42" s="22"/>
      <c r="B42" s="39"/>
      <c r="C42" s="1200" t="s">
        <v>572</v>
      </c>
      <c r="D42" s="1201"/>
      <c r="E42" s="1202"/>
      <c r="F42" s="36" t="s">
        <v>513</v>
      </c>
      <c r="G42" s="37" t="s">
        <v>513</v>
      </c>
      <c r="H42" s="37" t="s">
        <v>513</v>
      </c>
      <c r="I42" s="37" t="s">
        <v>513</v>
      </c>
      <c r="J42" s="38" t="s">
        <v>513</v>
      </c>
      <c r="K42" s="22"/>
      <c r="L42" s="22"/>
      <c r="M42" s="22"/>
      <c r="N42" s="22"/>
      <c r="O42" s="22"/>
      <c r="P42" s="22"/>
    </row>
    <row r="43" spans="1:16" ht="39" customHeight="1" thickBot="1">
      <c r="A43" s="22"/>
      <c r="B43" s="40"/>
      <c r="C43" s="1203" t="s">
        <v>573</v>
      </c>
      <c r="D43" s="1204"/>
      <c r="E43" s="1205"/>
      <c r="F43" s="41">
        <v>0.11</v>
      </c>
      <c r="G43" s="42">
        <v>0.12</v>
      </c>
      <c r="H43" s="42">
        <v>0.04</v>
      </c>
      <c r="I43" s="42">
        <v>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5r43NcL2EWsbRCpsFkUkEgi5osCx9k10E/IH+N3zhotIKdVvNxX/AuJVz9Gd5AolFeZxGdokP+7nodmMH6cmw==" saltValue="poSZEt7yVdKyRVDZtMF5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08" t="s">
        <v>11</v>
      </c>
      <c r="C45" s="1209"/>
      <c r="D45" s="58"/>
      <c r="E45" s="1214" t="s">
        <v>12</v>
      </c>
      <c r="F45" s="1214"/>
      <c r="G45" s="1214"/>
      <c r="H45" s="1214"/>
      <c r="I45" s="1214"/>
      <c r="J45" s="1215"/>
      <c r="K45" s="59">
        <v>4134</v>
      </c>
      <c r="L45" s="60">
        <v>3995</v>
      </c>
      <c r="M45" s="60">
        <v>4365</v>
      </c>
      <c r="N45" s="60">
        <v>4629</v>
      </c>
      <c r="O45" s="61">
        <v>4859</v>
      </c>
      <c r="P45" s="48"/>
      <c r="Q45" s="48"/>
      <c r="R45" s="48"/>
      <c r="S45" s="48"/>
      <c r="T45" s="48"/>
      <c r="U45" s="48"/>
    </row>
    <row r="46" spans="1:21" ht="30.75" customHeight="1">
      <c r="A46" s="48"/>
      <c r="B46" s="1210"/>
      <c r="C46" s="1211"/>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c r="A47" s="48"/>
      <c r="B47" s="1210"/>
      <c r="C47" s="1211"/>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c r="A48" s="48"/>
      <c r="B48" s="1210"/>
      <c r="C48" s="1211"/>
      <c r="D48" s="62"/>
      <c r="E48" s="1216" t="s">
        <v>15</v>
      </c>
      <c r="F48" s="1216"/>
      <c r="G48" s="1216"/>
      <c r="H48" s="1216"/>
      <c r="I48" s="1216"/>
      <c r="J48" s="1217"/>
      <c r="K48" s="63">
        <v>861</v>
      </c>
      <c r="L48" s="64">
        <v>951</v>
      </c>
      <c r="M48" s="64">
        <v>971</v>
      </c>
      <c r="N48" s="64">
        <v>923</v>
      </c>
      <c r="O48" s="65">
        <v>907</v>
      </c>
      <c r="P48" s="48"/>
      <c r="Q48" s="48"/>
      <c r="R48" s="48"/>
      <c r="S48" s="48"/>
      <c r="T48" s="48"/>
      <c r="U48" s="48"/>
    </row>
    <row r="49" spans="1:21" ht="30.75" customHeight="1">
      <c r="A49" s="48"/>
      <c r="B49" s="1210"/>
      <c r="C49" s="1211"/>
      <c r="D49" s="62"/>
      <c r="E49" s="1216" t="s">
        <v>16</v>
      </c>
      <c r="F49" s="1216"/>
      <c r="G49" s="1216"/>
      <c r="H49" s="1216"/>
      <c r="I49" s="1216"/>
      <c r="J49" s="1217"/>
      <c r="K49" s="63">
        <v>139</v>
      </c>
      <c r="L49" s="64">
        <v>176</v>
      </c>
      <c r="M49" s="64">
        <v>192</v>
      </c>
      <c r="N49" s="64">
        <v>189</v>
      </c>
      <c r="O49" s="65">
        <v>135</v>
      </c>
      <c r="P49" s="48"/>
      <c r="Q49" s="48"/>
      <c r="R49" s="48"/>
      <c r="S49" s="48"/>
      <c r="T49" s="48"/>
      <c r="U49" s="48"/>
    </row>
    <row r="50" spans="1:21" ht="30.75" customHeight="1">
      <c r="A50" s="48"/>
      <c r="B50" s="1210"/>
      <c r="C50" s="1211"/>
      <c r="D50" s="62"/>
      <c r="E50" s="1216" t="s">
        <v>17</v>
      </c>
      <c r="F50" s="1216"/>
      <c r="G50" s="1216"/>
      <c r="H50" s="1216"/>
      <c r="I50" s="1216"/>
      <c r="J50" s="1217"/>
      <c r="K50" s="63">
        <v>7</v>
      </c>
      <c r="L50" s="64">
        <v>4</v>
      </c>
      <c r="M50" s="64">
        <v>5</v>
      </c>
      <c r="N50" s="64" t="s">
        <v>513</v>
      </c>
      <c r="O50" s="65" t="s">
        <v>513</v>
      </c>
      <c r="P50" s="48"/>
      <c r="Q50" s="48"/>
      <c r="R50" s="48"/>
      <c r="S50" s="48"/>
      <c r="T50" s="48"/>
      <c r="U50" s="48"/>
    </row>
    <row r="51" spans="1:21" ht="30.75" customHeight="1">
      <c r="A51" s="48"/>
      <c r="B51" s="1212"/>
      <c r="C51" s="1213"/>
      <c r="D51" s="66"/>
      <c r="E51" s="1216" t="s">
        <v>18</v>
      </c>
      <c r="F51" s="1216"/>
      <c r="G51" s="1216"/>
      <c r="H51" s="1216"/>
      <c r="I51" s="1216"/>
      <c r="J51" s="1217"/>
      <c r="K51" s="63">
        <v>0</v>
      </c>
      <c r="L51" s="64" t="s">
        <v>513</v>
      </c>
      <c r="M51" s="64" t="s">
        <v>513</v>
      </c>
      <c r="N51" s="64" t="s">
        <v>513</v>
      </c>
      <c r="O51" s="65" t="s">
        <v>513</v>
      </c>
      <c r="P51" s="48"/>
      <c r="Q51" s="48"/>
      <c r="R51" s="48"/>
      <c r="S51" s="48"/>
      <c r="T51" s="48"/>
      <c r="U51" s="48"/>
    </row>
    <row r="52" spans="1:21" ht="30.75" customHeight="1">
      <c r="A52" s="48"/>
      <c r="B52" s="1218" t="s">
        <v>19</v>
      </c>
      <c r="C52" s="1219"/>
      <c r="D52" s="66"/>
      <c r="E52" s="1216" t="s">
        <v>20</v>
      </c>
      <c r="F52" s="1216"/>
      <c r="G52" s="1216"/>
      <c r="H52" s="1216"/>
      <c r="I52" s="1216"/>
      <c r="J52" s="1217"/>
      <c r="K52" s="63">
        <v>4544</v>
      </c>
      <c r="L52" s="64">
        <v>4382</v>
      </c>
      <c r="M52" s="64">
        <v>4656</v>
      </c>
      <c r="N52" s="64">
        <v>4867</v>
      </c>
      <c r="O52" s="65">
        <v>4938</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597</v>
      </c>
      <c r="L53" s="69">
        <v>744</v>
      </c>
      <c r="M53" s="69">
        <v>877</v>
      </c>
      <c r="N53" s="69">
        <v>874</v>
      </c>
      <c r="O53" s="70">
        <v>963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24" t="s">
        <v>25</v>
      </c>
      <c r="C57" s="1225"/>
      <c r="D57" s="1228" t="s">
        <v>26</v>
      </c>
      <c r="E57" s="1229"/>
      <c r="F57" s="1229"/>
      <c r="G57" s="1229"/>
      <c r="H57" s="1229"/>
      <c r="I57" s="1229"/>
      <c r="J57" s="1230"/>
      <c r="K57" s="82" t="s">
        <v>604</v>
      </c>
      <c r="L57" s="83" t="s">
        <v>604</v>
      </c>
      <c r="M57" s="83" t="s">
        <v>604</v>
      </c>
      <c r="N57" s="83" t="s">
        <v>604</v>
      </c>
      <c r="O57" s="84" t="s">
        <v>604</v>
      </c>
    </row>
    <row r="58" spans="1:21" ht="31.5" customHeight="1" thickBot="1">
      <c r="B58" s="1226"/>
      <c r="C58" s="1227"/>
      <c r="D58" s="1231" t="s">
        <v>27</v>
      </c>
      <c r="E58" s="1232"/>
      <c r="F58" s="1232"/>
      <c r="G58" s="1232"/>
      <c r="H58" s="1232"/>
      <c r="I58" s="1232"/>
      <c r="J58" s="1233"/>
      <c r="K58" s="85" t="s">
        <v>604</v>
      </c>
      <c r="L58" s="86" t="s">
        <v>604</v>
      </c>
      <c r="M58" s="86" t="s">
        <v>604</v>
      </c>
      <c r="N58" s="86" t="s">
        <v>604</v>
      </c>
      <c r="O58" s="87" t="s">
        <v>604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7t6PNDcF/VYoqZ7dnwd20sMB2Fg9DfOaCCBOei9NHOOOsbvbBfUjSbgE8C+nI2fsCOwxYHVUM4Jpt7eq2aiQ==" saltValue="H6akXWpJ+srVi/Lu36Lz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34" t="s">
        <v>30</v>
      </c>
      <c r="C41" s="1235"/>
      <c r="D41" s="101"/>
      <c r="E41" s="1240" t="s">
        <v>31</v>
      </c>
      <c r="F41" s="1240"/>
      <c r="G41" s="1240"/>
      <c r="H41" s="1241"/>
      <c r="I41" s="102">
        <v>51525</v>
      </c>
      <c r="J41" s="103">
        <v>52058</v>
      </c>
      <c r="K41" s="103">
        <v>51182</v>
      </c>
      <c r="L41" s="103">
        <v>49247</v>
      </c>
      <c r="M41" s="104">
        <v>47195</v>
      </c>
    </row>
    <row r="42" spans="2:13" ht="27.75" customHeight="1">
      <c r="B42" s="1236"/>
      <c r="C42" s="1237"/>
      <c r="D42" s="105"/>
      <c r="E42" s="1242" t="s">
        <v>32</v>
      </c>
      <c r="F42" s="1242"/>
      <c r="G42" s="1242"/>
      <c r="H42" s="1243"/>
      <c r="I42" s="106">
        <v>382</v>
      </c>
      <c r="J42" s="107">
        <v>459</v>
      </c>
      <c r="K42" s="107">
        <v>380</v>
      </c>
      <c r="L42" s="107">
        <v>382</v>
      </c>
      <c r="M42" s="108">
        <v>383</v>
      </c>
    </row>
    <row r="43" spans="2:13" ht="27.75" customHeight="1">
      <c r="B43" s="1236"/>
      <c r="C43" s="1237"/>
      <c r="D43" s="105"/>
      <c r="E43" s="1242" t="s">
        <v>33</v>
      </c>
      <c r="F43" s="1242"/>
      <c r="G43" s="1242"/>
      <c r="H43" s="1243"/>
      <c r="I43" s="106">
        <v>9416</v>
      </c>
      <c r="J43" s="107">
        <v>9440</v>
      </c>
      <c r="K43" s="107">
        <v>9255</v>
      </c>
      <c r="L43" s="107">
        <v>9371</v>
      </c>
      <c r="M43" s="108">
        <v>9258</v>
      </c>
    </row>
    <row r="44" spans="2:13" ht="27.75" customHeight="1">
      <c r="B44" s="1236"/>
      <c r="C44" s="1237"/>
      <c r="D44" s="105"/>
      <c r="E44" s="1242" t="s">
        <v>34</v>
      </c>
      <c r="F44" s="1242"/>
      <c r="G44" s="1242"/>
      <c r="H44" s="1243"/>
      <c r="I44" s="106">
        <v>1233</v>
      </c>
      <c r="J44" s="107">
        <v>1136</v>
      </c>
      <c r="K44" s="107">
        <v>965</v>
      </c>
      <c r="L44" s="107">
        <v>783</v>
      </c>
      <c r="M44" s="108">
        <v>503</v>
      </c>
    </row>
    <row r="45" spans="2:13" ht="27.75" customHeight="1">
      <c r="B45" s="1236"/>
      <c r="C45" s="1237"/>
      <c r="D45" s="105"/>
      <c r="E45" s="1242" t="s">
        <v>35</v>
      </c>
      <c r="F45" s="1242"/>
      <c r="G45" s="1242"/>
      <c r="H45" s="1243"/>
      <c r="I45" s="106">
        <v>6547</v>
      </c>
      <c r="J45" s="107">
        <v>6234</v>
      </c>
      <c r="K45" s="107">
        <v>6008</v>
      </c>
      <c r="L45" s="107">
        <v>5918</v>
      </c>
      <c r="M45" s="108">
        <v>5773</v>
      </c>
    </row>
    <row r="46" spans="2:13" ht="27.75" customHeight="1">
      <c r="B46" s="1236"/>
      <c r="C46" s="1237"/>
      <c r="D46" s="109"/>
      <c r="E46" s="1242" t="s">
        <v>36</v>
      </c>
      <c r="F46" s="1242"/>
      <c r="G46" s="1242"/>
      <c r="H46" s="1243"/>
      <c r="I46" s="106" t="s">
        <v>513</v>
      </c>
      <c r="J46" s="107" t="s">
        <v>513</v>
      </c>
      <c r="K46" s="107" t="s">
        <v>513</v>
      </c>
      <c r="L46" s="107" t="s">
        <v>513</v>
      </c>
      <c r="M46" s="108" t="s">
        <v>513</v>
      </c>
    </row>
    <row r="47" spans="2:13" ht="27.75" customHeight="1">
      <c r="B47" s="1236"/>
      <c r="C47" s="1237"/>
      <c r="D47" s="110"/>
      <c r="E47" s="1244" t="s">
        <v>37</v>
      </c>
      <c r="F47" s="1245"/>
      <c r="G47" s="1245"/>
      <c r="H47" s="1246"/>
      <c r="I47" s="106" t="s">
        <v>513</v>
      </c>
      <c r="J47" s="107" t="s">
        <v>513</v>
      </c>
      <c r="K47" s="107" t="s">
        <v>513</v>
      </c>
      <c r="L47" s="107" t="s">
        <v>513</v>
      </c>
      <c r="M47" s="108" t="s">
        <v>513</v>
      </c>
    </row>
    <row r="48" spans="2:13" ht="27.75" customHeight="1">
      <c r="B48" s="1236"/>
      <c r="C48" s="1237"/>
      <c r="D48" s="105"/>
      <c r="E48" s="1242" t="s">
        <v>38</v>
      </c>
      <c r="F48" s="1242"/>
      <c r="G48" s="1242"/>
      <c r="H48" s="1243"/>
      <c r="I48" s="106" t="s">
        <v>513</v>
      </c>
      <c r="J48" s="107" t="s">
        <v>513</v>
      </c>
      <c r="K48" s="107" t="s">
        <v>513</v>
      </c>
      <c r="L48" s="107" t="s">
        <v>513</v>
      </c>
      <c r="M48" s="108" t="s">
        <v>513</v>
      </c>
    </row>
    <row r="49" spans="2:13" ht="27.75" customHeight="1">
      <c r="B49" s="1238"/>
      <c r="C49" s="1239"/>
      <c r="D49" s="105"/>
      <c r="E49" s="1242" t="s">
        <v>39</v>
      </c>
      <c r="F49" s="1242"/>
      <c r="G49" s="1242"/>
      <c r="H49" s="1243"/>
      <c r="I49" s="106" t="s">
        <v>513</v>
      </c>
      <c r="J49" s="107" t="s">
        <v>513</v>
      </c>
      <c r="K49" s="107" t="s">
        <v>513</v>
      </c>
      <c r="L49" s="107" t="s">
        <v>513</v>
      </c>
      <c r="M49" s="108" t="s">
        <v>513</v>
      </c>
    </row>
    <row r="50" spans="2:13" ht="27.75" customHeight="1">
      <c r="B50" s="1247" t="s">
        <v>40</v>
      </c>
      <c r="C50" s="1248"/>
      <c r="D50" s="111"/>
      <c r="E50" s="1242" t="s">
        <v>41</v>
      </c>
      <c r="F50" s="1242"/>
      <c r="G50" s="1242"/>
      <c r="H50" s="1243"/>
      <c r="I50" s="106">
        <v>6138</v>
      </c>
      <c r="J50" s="107">
        <v>6681</v>
      </c>
      <c r="K50" s="107">
        <v>7415</v>
      </c>
      <c r="L50" s="107">
        <v>7288</v>
      </c>
      <c r="M50" s="108">
        <v>7618</v>
      </c>
    </row>
    <row r="51" spans="2:13" ht="27.75" customHeight="1">
      <c r="B51" s="1236"/>
      <c r="C51" s="1237"/>
      <c r="D51" s="105"/>
      <c r="E51" s="1242" t="s">
        <v>42</v>
      </c>
      <c r="F51" s="1242"/>
      <c r="G51" s="1242"/>
      <c r="H51" s="1243"/>
      <c r="I51" s="106">
        <v>7325</v>
      </c>
      <c r="J51" s="107">
        <v>7253</v>
      </c>
      <c r="K51" s="107">
        <v>6838</v>
      </c>
      <c r="L51" s="107">
        <v>7033</v>
      </c>
      <c r="M51" s="108">
        <v>6570</v>
      </c>
    </row>
    <row r="52" spans="2:13" ht="27.75" customHeight="1">
      <c r="B52" s="1238"/>
      <c r="C52" s="1239"/>
      <c r="D52" s="105"/>
      <c r="E52" s="1242" t="s">
        <v>43</v>
      </c>
      <c r="F52" s="1242"/>
      <c r="G52" s="1242"/>
      <c r="H52" s="1243"/>
      <c r="I52" s="106">
        <v>49457</v>
      </c>
      <c r="J52" s="107">
        <v>50107</v>
      </c>
      <c r="K52" s="107">
        <v>49468</v>
      </c>
      <c r="L52" s="107">
        <v>48185</v>
      </c>
      <c r="M52" s="108">
        <v>46555</v>
      </c>
    </row>
    <row r="53" spans="2:13" ht="27.75" customHeight="1" thickBot="1">
      <c r="B53" s="1249" t="s">
        <v>44</v>
      </c>
      <c r="C53" s="1250"/>
      <c r="D53" s="112"/>
      <c r="E53" s="1251" t="s">
        <v>45</v>
      </c>
      <c r="F53" s="1251"/>
      <c r="G53" s="1251"/>
      <c r="H53" s="1252"/>
      <c r="I53" s="113">
        <v>6183</v>
      </c>
      <c r="J53" s="114">
        <v>5285</v>
      </c>
      <c r="K53" s="114">
        <v>4068</v>
      </c>
      <c r="L53" s="114">
        <v>3194</v>
      </c>
      <c r="M53" s="115">
        <v>2369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dwCXzrWxuwxJPn7ZMCqcvmAZUa4Jt1UYrV4LYvkI7Bxt/RK1jwcNlxE0e6m6T9M4ysM7HUBCQRsc7HWwlkVGg==" saltValue="XUBoNLaWY6uqlxW1iNfI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34"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61" t="s">
        <v>48</v>
      </c>
      <c r="D55" s="1261"/>
      <c r="E55" s="1262"/>
      <c r="F55" s="127">
        <v>2894</v>
      </c>
      <c r="G55" s="127">
        <v>2508</v>
      </c>
      <c r="H55" s="128">
        <v>2574</v>
      </c>
    </row>
    <row r="56" spans="2:8" ht="52.5" customHeight="1">
      <c r="B56" s="129"/>
      <c r="C56" s="1263" t="s">
        <v>49</v>
      </c>
      <c r="D56" s="1263"/>
      <c r="E56" s="1264"/>
      <c r="F56" s="130">
        <v>1549</v>
      </c>
      <c r="G56" s="130">
        <v>1557</v>
      </c>
      <c r="H56" s="131">
        <v>1423</v>
      </c>
    </row>
    <row r="57" spans="2:8" ht="53.25" customHeight="1">
      <c r="B57" s="129"/>
      <c r="C57" s="1265" t="s">
        <v>50</v>
      </c>
      <c r="D57" s="1265"/>
      <c r="E57" s="1266"/>
      <c r="F57" s="132">
        <v>4850</v>
      </c>
      <c r="G57" s="132">
        <v>5211</v>
      </c>
      <c r="H57" s="133">
        <v>5216</v>
      </c>
    </row>
    <row r="58" spans="2:8" ht="45.75" customHeight="1">
      <c r="B58" s="134"/>
      <c r="C58" s="1253" t="s">
        <v>600</v>
      </c>
      <c r="D58" s="1254"/>
      <c r="E58" s="1255"/>
      <c r="F58" s="135">
        <v>3023</v>
      </c>
      <c r="G58" s="135">
        <v>3036</v>
      </c>
      <c r="H58" s="136">
        <v>3033</v>
      </c>
    </row>
    <row r="59" spans="2:8" ht="45.75" customHeight="1">
      <c r="B59" s="134"/>
      <c r="C59" s="1253" t="s">
        <v>601</v>
      </c>
      <c r="D59" s="1254"/>
      <c r="E59" s="1255"/>
      <c r="F59" s="135">
        <v>708</v>
      </c>
      <c r="G59" s="135">
        <v>912</v>
      </c>
      <c r="H59" s="136">
        <v>1125</v>
      </c>
    </row>
    <row r="60" spans="2:8" ht="45.75" customHeight="1">
      <c r="B60" s="134"/>
      <c r="C60" s="1253" t="s">
        <v>599</v>
      </c>
      <c r="D60" s="1254"/>
      <c r="E60" s="1255"/>
      <c r="F60" s="135">
        <v>877</v>
      </c>
      <c r="G60" s="135">
        <v>753</v>
      </c>
      <c r="H60" s="136">
        <v>486</v>
      </c>
    </row>
    <row r="61" spans="2:8" ht="45.75" customHeight="1">
      <c r="B61" s="134"/>
      <c r="C61" s="1253" t="s">
        <v>602</v>
      </c>
      <c r="D61" s="1254"/>
      <c r="E61" s="1255"/>
      <c r="F61" s="135">
        <v>104</v>
      </c>
      <c r="G61" s="135">
        <v>354</v>
      </c>
      <c r="H61" s="136">
        <v>405</v>
      </c>
    </row>
    <row r="62" spans="2:8" ht="45.75" customHeight="1" thickBot="1">
      <c r="B62" s="137"/>
      <c r="C62" s="1256" t="s">
        <v>603</v>
      </c>
      <c r="D62" s="1257"/>
      <c r="E62" s="1258"/>
      <c r="F62" s="138">
        <v>89</v>
      </c>
      <c r="G62" s="138">
        <v>95</v>
      </c>
      <c r="H62" s="139">
        <v>112</v>
      </c>
    </row>
    <row r="63" spans="2:8" ht="52.5" customHeight="1" thickBot="1">
      <c r="B63" s="140"/>
      <c r="C63" s="1259" t="s">
        <v>51</v>
      </c>
      <c r="D63" s="1259"/>
      <c r="E63" s="1260"/>
      <c r="F63" s="141">
        <v>9293</v>
      </c>
      <c r="G63" s="141">
        <v>9275</v>
      </c>
      <c r="H63" s="142">
        <v>9214</v>
      </c>
    </row>
    <row r="64" spans="2:8" ht="15" customHeight="1"/>
    <row r="65" ht="0" hidden="1" customHeight="1"/>
    <row r="66" ht="0" hidden="1" customHeight="1"/>
  </sheetData>
  <sheetProtection algorithmName="SHA-512" hashValue="SiOcgsbSDmL+xLr77EsnIkt9uZOKTGx1tR0+uNmoddhMz1zEzkoFmK41urlkHKSdEmqeCTB2GvLqFroup6qksw==" saltValue="mrYAkBb6MsLxnHeqtKoK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66014</v>
      </c>
      <c r="E3" s="161"/>
      <c r="F3" s="162">
        <v>53605</v>
      </c>
      <c r="G3" s="163"/>
      <c r="H3" s="164"/>
    </row>
    <row r="4" spans="1:8">
      <c r="A4" s="165"/>
      <c r="B4" s="166"/>
      <c r="C4" s="167"/>
      <c r="D4" s="168">
        <v>54158</v>
      </c>
      <c r="E4" s="169"/>
      <c r="F4" s="170">
        <v>28343</v>
      </c>
      <c r="G4" s="171"/>
      <c r="H4" s="172"/>
    </row>
    <row r="5" spans="1:8">
      <c r="A5" s="153" t="s">
        <v>547</v>
      </c>
      <c r="B5" s="158"/>
      <c r="C5" s="159"/>
      <c r="D5" s="160">
        <v>24317</v>
      </c>
      <c r="E5" s="161"/>
      <c r="F5" s="162">
        <v>44267</v>
      </c>
      <c r="G5" s="163"/>
      <c r="H5" s="164"/>
    </row>
    <row r="6" spans="1:8">
      <c r="A6" s="165"/>
      <c r="B6" s="166"/>
      <c r="C6" s="167"/>
      <c r="D6" s="168">
        <v>20556</v>
      </c>
      <c r="E6" s="169"/>
      <c r="F6" s="170">
        <v>26161</v>
      </c>
      <c r="G6" s="171"/>
      <c r="H6" s="172"/>
    </row>
    <row r="7" spans="1:8">
      <c r="A7" s="153" t="s">
        <v>548</v>
      </c>
      <c r="B7" s="158"/>
      <c r="C7" s="159"/>
      <c r="D7" s="160">
        <v>25233</v>
      </c>
      <c r="E7" s="161"/>
      <c r="F7" s="162">
        <v>40879</v>
      </c>
      <c r="G7" s="163"/>
      <c r="H7" s="164"/>
    </row>
    <row r="8" spans="1:8">
      <c r="A8" s="165"/>
      <c r="B8" s="166"/>
      <c r="C8" s="167"/>
      <c r="D8" s="168">
        <v>18222</v>
      </c>
      <c r="E8" s="169"/>
      <c r="F8" s="170">
        <v>24087</v>
      </c>
      <c r="G8" s="171"/>
      <c r="H8" s="172"/>
    </row>
    <row r="9" spans="1:8">
      <c r="A9" s="153" t="s">
        <v>549</v>
      </c>
      <c r="B9" s="158"/>
      <c r="C9" s="159"/>
      <c r="D9" s="160">
        <v>19204</v>
      </c>
      <c r="E9" s="161"/>
      <c r="F9" s="162">
        <v>42651</v>
      </c>
      <c r="G9" s="163"/>
      <c r="H9" s="164"/>
    </row>
    <row r="10" spans="1:8">
      <c r="A10" s="165"/>
      <c r="B10" s="166"/>
      <c r="C10" s="167"/>
      <c r="D10" s="168">
        <v>11157</v>
      </c>
      <c r="E10" s="169"/>
      <c r="F10" s="170">
        <v>22675</v>
      </c>
      <c r="G10" s="171"/>
      <c r="H10" s="172"/>
    </row>
    <row r="11" spans="1:8">
      <c r="A11" s="153" t="s">
        <v>550</v>
      </c>
      <c r="B11" s="158"/>
      <c r="C11" s="159"/>
      <c r="D11" s="160">
        <v>28209</v>
      </c>
      <c r="E11" s="161"/>
      <c r="F11" s="162">
        <v>43226</v>
      </c>
      <c r="G11" s="163"/>
      <c r="H11" s="164"/>
    </row>
    <row r="12" spans="1:8">
      <c r="A12" s="165"/>
      <c r="B12" s="166"/>
      <c r="C12" s="173"/>
      <c r="D12" s="168">
        <v>15116</v>
      </c>
      <c r="E12" s="169"/>
      <c r="F12" s="170">
        <v>22622</v>
      </c>
      <c r="G12" s="171"/>
      <c r="H12" s="172"/>
    </row>
    <row r="13" spans="1:8">
      <c r="A13" s="153"/>
      <c r="B13" s="158"/>
      <c r="C13" s="174"/>
      <c r="D13" s="175">
        <v>32595</v>
      </c>
      <c r="E13" s="176"/>
      <c r="F13" s="177">
        <v>44926</v>
      </c>
      <c r="G13" s="178"/>
      <c r="H13" s="164"/>
    </row>
    <row r="14" spans="1:8">
      <c r="A14" s="165"/>
      <c r="B14" s="166"/>
      <c r="C14" s="167"/>
      <c r="D14" s="168">
        <v>23842</v>
      </c>
      <c r="E14" s="169"/>
      <c r="F14" s="170">
        <v>24778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7.28</v>
      </c>
      <c r="C19" s="179">
        <f>ROUND(VALUE(SUBSTITUTE(実質収支比率等に係る経年分析!G$48,"▲","-")),2)</f>
        <v>8.14</v>
      </c>
      <c r="D19" s="179">
        <f>ROUND(VALUE(SUBSTITUTE(実質収支比率等に係る経年分析!H$48,"▲","-")),2)</f>
        <v>6.87</v>
      </c>
      <c r="E19" s="179">
        <f>ROUND(VALUE(SUBSTITUTE(実質収支比率等に係る経年分析!I$48,"▲","-")),2)</f>
        <v>8.34</v>
      </c>
      <c r="F19" s="179">
        <f>ROUND(VALUE(SUBSTITUTE(実質収支比率等に係る経年分析!J$48,"▲","-")),2)</f>
        <v>8.8699999999999992</v>
      </c>
    </row>
    <row r="20" spans="1:11">
      <c r="A20" s="179" t="s">
        <v>55</v>
      </c>
      <c r="B20" s="179">
        <f>ROUND(VALUE(SUBSTITUTE(実質収支比率等に係る経年分析!F$47,"▲","-")),2)</f>
        <v>13.22</v>
      </c>
      <c r="C20" s="179">
        <f>ROUND(VALUE(SUBSTITUTE(実質収支比率等に係る経年分析!G$47,"▲","-")),2)</f>
        <v>11.26</v>
      </c>
      <c r="D20" s="179">
        <f>ROUND(VALUE(SUBSTITUTE(実質収支比率等に係る経年分析!H$47,"▲","-")),2)</f>
        <v>12.09</v>
      </c>
      <c r="E20" s="179">
        <f>ROUND(VALUE(SUBSTITUTE(実質収支比率等に係る経年分析!I$47,"▲","-")),2)</f>
        <v>10.34</v>
      </c>
      <c r="F20" s="179">
        <f>ROUND(VALUE(SUBSTITUTE(実質収支比率等に係る経年分析!J$47,"▲","-")),2)</f>
        <v>10.6</v>
      </c>
    </row>
    <row r="21" spans="1:11">
      <c r="A21" s="179" t="s">
        <v>56</v>
      </c>
      <c r="B21" s="179">
        <f>IF(ISNUMBER(VALUE(SUBSTITUTE(実質収支比率等に係る経年分析!F$49,"▲","-"))),ROUND(VALUE(SUBSTITUTE(実質収支比率等に係る経年分析!F$49,"▲","-")),2),NA())</f>
        <v>-1.88</v>
      </c>
      <c r="C21" s="179">
        <f>IF(ISNUMBER(VALUE(SUBSTITUTE(実質収支比率等に係る経年分析!G$49,"▲","-"))),ROUND(VALUE(SUBSTITUTE(実質収支比率等に係る経年分析!G$49,"▲","-")),2),NA())</f>
        <v>-0.8</v>
      </c>
      <c r="D21" s="179">
        <f>IF(ISNUMBER(VALUE(SUBSTITUTE(実質収支比率等に係る経年分析!H$49,"▲","-"))),ROUND(VALUE(SUBSTITUTE(実質収支比率等に係る経年分析!H$49,"▲","-")),2),NA())</f>
        <v>-0.25</v>
      </c>
      <c r="E21" s="179">
        <f>IF(ISNUMBER(VALUE(SUBSTITUTE(実質収支比率等に係る経年分析!I$49,"▲","-"))),ROUND(VALUE(SUBSTITUTE(実質収支比率等に係る経年分析!I$49,"▲","-")),2),NA())</f>
        <v>-0.02</v>
      </c>
      <c r="F21" s="179">
        <f>IF(ISNUMBER(VALUE(SUBSTITUTE(実質収支比率等に係る経年分析!J$49,"▲","-"))),ROUND(VALUE(SUBSTITUTE(実質収支比率等に係る経年分析!J$49,"▲","-")),2),NA())</f>
        <v>0.81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c r="A30" s="180" t="str">
        <f>IF(連結実質赤字比率に係る赤字・黒字の構成分析!C$40="",NA(),連結実質赤字比率に係る赤字・黒字の構成分析!C$40)</f>
        <v>広田中央特定土地区画整理事業特別会計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c r="A31" s="180" t="str">
        <f>IF(連結実質赤字比率に係る赤字・黒字の構成分析!C$39="",NA(),連結実質赤字比率に係る赤字・黒字の構成分析!C$39)</f>
        <v>北新宿第二土地区画整理事業特別会計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0.41</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0.79</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1.47</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5.0599999999999996</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4.3600000000000003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8.2799999999999994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4544</v>
      </c>
      <c r="E42" s="181"/>
      <c r="F42" s="181"/>
      <c r="G42" s="181">
        <f>'実質公債費比率（分子）の構造'!L$52</f>
        <v>4382</v>
      </c>
      <c r="H42" s="181"/>
      <c r="I42" s="181"/>
      <c r="J42" s="181">
        <f>'実質公債費比率（分子）の構造'!M$52</f>
        <v>4656</v>
      </c>
      <c r="K42" s="181"/>
      <c r="L42" s="181"/>
      <c r="M42" s="181">
        <f>'実質公債費比率（分子）の構造'!N$52</f>
        <v>4867</v>
      </c>
      <c r="N42" s="181"/>
      <c r="O42" s="181"/>
      <c r="P42" s="181">
        <f>'実質公債費比率（分子）の構造'!O$52</f>
        <v>4938</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v>
      </c>
      <c r="C44" s="181"/>
      <c r="D44" s="181"/>
      <c r="E44" s="181">
        <f>'実質公債費比率（分子）の構造'!L$50</f>
        <v>4</v>
      </c>
      <c r="F44" s="181"/>
      <c r="G44" s="181"/>
      <c r="H44" s="181">
        <f>'実質公債費比率（分子）の構造'!M$50</f>
        <v>5</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139</v>
      </c>
      <c r="C45" s="181"/>
      <c r="D45" s="181"/>
      <c r="E45" s="181">
        <f>'実質公債費比率（分子）の構造'!L$49</f>
        <v>176</v>
      </c>
      <c r="F45" s="181"/>
      <c r="G45" s="181"/>
      <c r="H45" s="181">
        <f>'実質公債費比率（分子）の構造'!M$49</f>
        <v>192</v>
      </c>
      <c r="I45" s="181"/>
      <c r="J45" s="181"/>
      <c r="K45" s="181">
        <f>'実質公債費比率（分子）の構造'!N$49</f>
        <v>189</v>
      </c>
      <c r="L45" s="181"/>
      <c r="M45" s="181"/>
      <c r="N45" s="181">
        <f>'実質公債費比率（分子）の構造'!O$49</f>
        <v>135</v>
      </c>
      <c r="O45" s="181"/>
      <c r="P45" s="181"/>
    </row>
    <row r="46" spans="1:16">
      <c r="A46" s="181" t="s">
        <v>67</v>
      </c>
      <c r="B46" s="181">
        <f>'実質公債費比率（分子）の構造'!K$48</f>
        <v>861</v>
      </c>
      <c r="C46" s="181"/>
      <c r="D46" s="181"/>
      <c r="E46" s="181">
        <f>'実質公債費比率（分子）の構造'!L$48</f>
        <v>951</v>
      </c>
      <c r="F46" s="181"/>
      <c r="G46" s="181"/>
      <c r="H46" s="181">
        <f>'実質公債費比率（分子）の構造'!M$48</f>
        <v>971</v>
      </c>
      <c r="I46" s="181"/>
      <c r="J46" s="181"/>
      <c r="K46" s="181">
        <f>'実質公債費比率（分子）の構造'!N$48</f>
        <v>923</v>
      </c>
      <c r="L46" s="181"/>
      <c r="M46" s="181"/>
      <c r="N46" s="181">
        <f>'実質公債費比率（分子）の構造'!O$48</f>
        <v>907</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4134</v>
      </c>
      <c r="C49" s="181"/>
      <c r="D49" s="181"/>
      <c r="E49" s="181">
        <f>'実質公債費比率（分子）の構造'!L$45</f>
        <v>3995</v>
      </c>
      <c r="F49" s="181"/>
      <c r="G49" s="181"/>
      <c r="H49" s="181">
        <f>'実質公債費比率（分子）の構造'!M$45</f>
        <v>4365</v>
      </c>
      <c r="I49" s="181"/>
      <c r="J49" s="181"/>
      <c r="K49" s="181">
        <f>'実質公債費比率（分子）の構造'!N$45</f>
        <v>4629</v>
      </c>
      <c r="L49" s="181"/>
      <c r="M49" s="181"/>
      <c r="N49" s="181">
        <f>'実質公債費比率（分子）の構造'!O$45</f>
        <v>4859</v>
      </c>
      <c r="O49" s="181"/>
      <c r="P49" s="181"/>
    </row>
    <row r="50" spans="1:16">
      <c r="A50" s="181" t="s">
        <v>70</v>
      </c>
      <c r="B50" s="181" t="e">
        <f>NA()</f>
        <v>#N/A</v>
      </c>
      <c r="C50" s="181">
        <f>IF(ISNUMBER('実質公債費比率（分子）の構造'!K$53),'実質公債費比率（分子）の構造'!K$53,NA())</f>
        <v>597</v>
      </c>
      <c r="D50" s="181" t="e">
        <f>NA()</f>
        <v>#N/A</v>
      </c>
      <c r="E50" s="181" t="e">
        <f>NA()</f>
        <v>#N/A</v>
      </c>
      <c r="F50" s="181">
        <f>IF(ISNUMBER('実質公債費比率（分子）の構造'!L$53),'実質公債費比率（分子）の構造'!L$53,NA())</f>
        <v>744</v>
      </c>
      <c r="G50" s="181" t="e">
        <f>NA()</f>
        <v>#N/A</v>
      </c>
      <c r="H50" s="181" t="e">
        <f>NA()</f>
        <v>#N/A</v>
      </c>
      <c r="I50" s="181">
        <f>IF(ISNUMBER('実質公債費比率（分子）の構造'!M$53),'実質公債費比率（分子）の構造'!M$53,NA())</f>
        <v>877</v>
      </c>
      <c r="J50" s="181" t="e">
        <f>NA()</f>
        <v>#N/A</v>
      </c>
      <c r="K50" s="181" t="e">
        <f>NA()</f>
        <v>#N/A</v>
      </c>
      <c r="L50" s="181">
        <f>IF(ISNUMBER('実質公債費比率（分子）の構造'!N$53),'実質公債費比率（分子）の構造'!N$53,NA())</f>
        <v>874</v>
      </c>
      <c r="M50" s="181" t="e">
        <f>NA()</f>
        <v>#N/A</v>
      </c>
      <c r="N50" s="181" t="e">
        <f>NA()</f>
        <v>#N/A</v>
      </c>
      <c r="O50" s="181">
        <f>IF(ISNUMBER('実質公債費比率（分子）の構造'!O$53),'実質公債費比率（分子）の構造'!O$53,NA())</f>
        <v>963</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49457</v>
      </c>
      <c r="E56" s="180"/>
      <c r="F56" s="180"/>
      <c r="G56" s="180">
        <f>'将来負担比率（分子）の構造'!J$52</f>
        <v>50107</v>
      </c>
      <c r="H56" s="180"/>
      <c r="I56" s="180"/>
      <c r="J56" s="180">
        <f>'将来負担比率（分子）の構造'!K$52</f>
        <v>49468</v>
      </c>
      <c r="K56" s="180"/>
      <c r="L56" s="180"/>
      <c r="M56" s="180">
        <f>'将来負担比率（分子）の構造'!L$52</f>
        <v>48185</v>
      </c>
      <c r="N56" s="180"/>
      <c r="O56" s="180"/>
      <c r="P56" s="180">
        <f>'将来負担比率（分子）の構造'!M$52</f>
        <v>46555</v>
      </c>
    </row>
    <row r="57" spans="1:16">
      <c r="A57" s="180" t="s">
        <v>42</v>
      </c>
      <c r="B57" s="180"/>
      <c r="C57" s="180"/>
      <c r="D57" s="180">
        <f>'将来負担比率（分子）の構造'!I$51</f>
        <v>7325</v>
      </c>
      <c r="E57" s="180"/>
      <c r="F57" s="180"/>
      <c r="G57" s="180">
        <f>'将来負担比率（分子）の構造'!J$51</f>
        <v>7253</v>
      </c>
      <c r="H57" s="180"/>
      <c r="I57" s="180"/>
      <c r="J57" s="180">
        <f>'将来負担比率（分子）の構造'!K$51</f>
        <v>6838</v>
      </c>
      <c r="K57" s="180"/>
      <c r="L57" s="180"/>
      <c r="M57" s="180">
        <f>'将来負担比率（分子）の構造'!L$51</f>
        <v>7033</v>
      </c>
      <c r="N57" s="180"/>
      <c r="O57" s="180"/>
      <c r="P57" s="180">
        <f>'将来負担比率（分子）の構造'!M$51</f>
        <v>6570</v>
      </c>
    </row>
    <row r="58" spans="1:16">
      <c r="A58" s="180" t="s">
        <v>41</v>
      </c>
      <c r="B58" s="180"/>
      <c r="C58" s="180"/>
      <c r="D58" s="180">
        <f>'将来負担比率（分子）の構造'!I$50</f>
        <v>6138</v>
      </c>
      <c r="E58" s="180"/>
      <c r="F58" s="180"/>
      <c r="G58" s="180">
        <f>'将来負担比率（分子）の構造'!J$50</f>
        <v>6681</v>
      </c>
      <c r="H58" s="180"/>
      <c r="I58" s="180"/>
      <c r="J58" s="180">
        <f>'将来負担比率（分子）の構造'!K$50</f>
        <v>7415</v>
      </c>
      <c r="K58" s="180"/>
      <c r="L58" s="180"/>
      <c r="M58" s="180">
        <f>'将来負担比率（分子）の構造'!L$50</f>
        <v>7288</v>
      </c>
      <c r="N58" s="180"/>
      <c r="O58" s="180"/>
      <c r="P58" s="180">
        <f>'将来負担比率（分子）の構造'!M$50</f>
        <v>7618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6547</v>
      </c>
      <c r="C62" s="180"/>
      <c r="D62" s="180"/>
      <c r="E62" s="180">
        <f>'将来負担比率（分子）の構造'!J$45</f>
        <v>6234</v>
      </c>
      <c r="F62" s="180"/>
      <c r="G62" s="180"/>
      <c r="H62" s="180">
        <f>'将来負担比率（分子）の構造'!K$45</f>
        <v>6008</v>
      </c>
      <c r="I62" s="180"/>
      <c r="J62" s="180"/>
      <c r="K62" s="180">
        <f>'将来負担比率（分子）の構造'!L$45</f>
        <v>5918</v>
      </c>
      <c r="L62" s="180"/>
      <c r="M62" s="180"/>
      <c r="N62" s="180">
        <f>'将来負担比率（分子）の構造'!M$45</f>
        <v>5773</v>
      </c>
      <c r="O62" s="180"/>
      <c r="P62" s="180"/>
    </row>
    <row r="63" spans="1:16">
      <c r="A63" s="180" t="s">
        <v>34</v>
      </c>
      <c r="B63" s="180">
        <f>'将来負担比率（分子）の構造'!I$44</f>
        <v>1233</v>
      </c>
      <c r="C63" s="180"/>
      <c r="D63" s="180"/>
      <c r="E63" s="180">
        <f>'将来負担比率（分子）の構造'!J$44</f>
        <v>1136</v>
      </c>
      <c r="F63" s="180"/>
      <c r="G63" s="180"/>
      <c r="H63" s="180">
        <f>'将来負担比率（分子）の構造'!K$44</f>
        <v>965</v>
      </c>
      <c r="I63" s="180"/>
      <c r="J63" s="180"/>
      <c r="K63" s="180">
        <f>'将来負担比率（分子）の構造'!L$44</f>
        <v>783</v>
      </c>
      <c r="L63" s="180"/>
      <c r="M63" s="180"/>
      <c r="N63" s="180">
        <f>'将来負担比率（分子）の構造'!M$44</f>
        <v>503</v>
      </c>
      <c r="O63" s="180"/>
      <c r="P63" s="180"/>
    </row>
    <row r="64" spans="1:16">
      <c r="A64" s="180" t="s">
        <v>33</v>
      </c>
      <c r="B64" s="180">
        <f>'将来負担比率（分子）の構造'!I$43</f>
        <v>9416</v>
      </c>
      <c r="C64" s="180"/>
      <c r="D64" s="180"/>
      <c r="E64" s="180">
        <f>'将来負担比率（分子）の構造'!J$43</f>
        <v>9440</v>
      </c>
      <c r="F64" s="180"/>
      <c r="G64" s="180"/>
      <c r="H64" s="180">
        <f>'将来負担比率（分子）の構造'!K$43</f>
        <v>9255</v>
      </c>
      <c r="I64" s="180"/>
      <c r="J64" s="180"/>
      <c r="K64" s="180">
        <f>'将来負担比率（分子）の構造'!L$43</f>
        <v>9371</v>
      </c>
      <c r="L64" s="180"/>
      <c r="M64" s="180"/>
      <c r="N64" s="180">
        <f>'将来負担比率（分子）の構造'!M$43</f>
        <v>9258</v>
      </c>
      <c r="O64" s="180"/>
      <c r="P64" s="180"/>
    </row>
    <row r="65" spans="1:16">
      <c r="A65" s="180" t="s">
        <v>32</v>
      </c>
      <c r="B65" s="180">
        <f>'将来負担比率（分子）の構造'!I$42</f>
        <v>382</v>
      </c>
      <c r="C65" s="180"/>
      <c r="D65" s="180"/>
      <c r="E65" s="180">
        <f>'将来負担比率（分子）の構造'!J$42</f>
        <v>459</v>
      </c>
      <c r="F65" s="180"/>
      <c r="G65" s="180"/>
      <c r="H65" s="180">
        <f>'将来負担比率（分子）の構造'!K$42</f>
        <v>380</v>
      </c>
      <c r="I65" s="180"/>
      <c r="J65" s="180"/>
      <c r="K65" s="180">
        <f>'将来負担比率（分子）の構造'!L$42</f>
        <v>382</v>
      </c>
      <c r="L65" s="180"/>
      <c r="M65" s="180"/>
      <c r="N65" s="180">
        <f>'将来負担比率（分子）の構造'!M$42</f>
        <v>383</v>
      </c>
      <c r="O65" s="180"/>
      <c r="P65" s="180"/>
    </row>
    <row r="66" spans="1:16">
      <c r="A66" s="180" t="s">
        <v>31</v>
      </c>
      <c r="B66" s="180">
        <f>'将来負担比率（分子）の構造'!I$41</f>
        <v>51525</v>
      </c>
      <c r="C66" s="180"/>
      <c r="D66" s="180"/>
      <c r="E66" s="180">
        <f>'将来負担比率（分子）の構造'!J$41</f>
        <v>52058</v>
      </c>
      <c r="F66" s="180"/>
      <c r="G66" s="180"/>
      <c r="H66" s="180">
        <f>'将来負担比率（分子）の構造'!K$41</f>
        <v>51182</v>
      </c>
      <c r="I66" s="180"/>
      <c r="J66" s="180"/>
      <c r="K66" s="180">
        <f>'将来負担比率（分子）の構造'!L$41</f>
        <v>49247</v>
      </c>
      <c r="L66" s="180"/>
      <c r="M66" s="180"/>
      <c r="N66" s="180">
        <f>'将来負担比率（分子）の構造'!M$41</f>
        <v>47195</v>
      </c>
      <c r="O66" s="180"/>
      <c r="P66" s="180"/>
    </row>
    <row r="67" spans="1:16">
      <c r="A67" s="180" t="s">
        <v>74</v>
      </c>
      <c r="B67" s="180" t="e">
        <f>NA()</f>
        <v>#N/A</v>
      </c>
      <c r="C67" s="180">
        <f>IF(ISNUMBER('将来負担比率（分子）の構造'!I$53), IF('将来負担比率（分子）の構造'!I$53 &lt; 0, 0, '将来負担比率（分子）の構造'!I$53), NA())</f>
        <v>6183</v>
      </c>
      <c r="D67" s="180" t="e">
        <f>NA()</f>
        <v>#N/A</v>
      </c>
      <c r="E67" s="180" t="e">
        <f>NA()</f>
        <v>#N/A</v>
      </c>
      <c r="F67" s="180">
        <f>IF(ISNUMBER('将来負担比率（分子）の構造'!J$53), IF('将来負担比率（分子）の構造'!J$53 &lt; 0, 0, '将来負担比率（分子）の構造'!J$53), NA())</f>
        <v>5285</v>
      </c>
      <c r="G67" s="180" t="e">
        <f>NA()</f>
        <v>#N/A</v>
      </c>
      <c r="H67" s="180" t="e">
        <f>NA()</f>
        <v>#N/A</v>
      </c>
      <c r="I67" s="180">
        <f>IF(ISNUMBER('将来負担比率（分子）の構造'!K$53), IF('将来負担比率（分子）の構造'!K$53 &lt; 0, 0, '将来負担比率（分子）の構造'!K$53), NA())</f>
        <v>4068</v>
      </c>
      <c r="J67" s="180" t="e">
        <f>NA()</f>
        <v>#N/A</v>
      </c>
      <c r="K67" s="180" t="e">
        <f>NA()</f>
        <v>#N/A</v>
      </c>
      <c r="L67" s="180">
        <f>IF(ISNUMBER('将来負担比率（分子）の構造'!L$53), IF('将来負担比率（分子）の構造'!L$53 &lt; 0, 0, '将来負担比率（分子）の構造'!L$53), NA())</f>
        <v>3194</v>
      </c>
      <c r="M67" s="180" t="e">
        <f>NA()</f>
        <v>#N/A</v>
      </c>
      <c r="N67" s="180" t="e">
        <f>NA()</f>
        <v>#N/A</v>
      </c>
      <c r="O67" s="180">
        <f>IF(ISNUMBER('将来負担比率（分子）の構造'!M$53), IF('将来負担比率（分子）の構造'!M$53 &lt; 0, 0, '将来負担比率（分子）の構造'!M$53), NA())</f>
        <v>2369</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2894</v>
      </c>
      <c r="C72" s="184">
        <f>基金残高に係る経年分析!G55</f>
        <v>2508</v>
      </c>
      <c r="D72" s="184">
        <f>基金残高に係る経年分析!H55</f>
        <v>2574</v>
      </c>
    </row>
    <row r="73" spans="1:16">
      <c r="A73" s="183" t="s">
        <v>77</v>
      </c>
      <c r="B73" s="184">
        <f>基金残高に係る経年分析!F56</f>
        <v>1549</v>
      </c>
      <c r="C73" s="184">
        <f>基金残高に係る経年分析!G56</f>
        <v>1557</v>
      </c>
      <c r="D73" s="184">
        <f>基金残高に係る経年分析!H56</f>
        <v>1423</v>
      </c>
    </row>
    <row r="74" spans="1:16">
      <c r="A74" s="183" t="s">
        <v>78</v>
      </c>
      <c r="B74" s="184">
        <f>基金残高に係る経年分析!F57</f>
        <v>4850</v>
      </c>
      <c r="C74" s="184">
        <f>基金残高に係る経年分析!G57</f>
        <v>5211</v>
      </c>
      <c r="D74" s="184">
        <f>基金残高に係る経年分析!H57</f>
        <v>5216</v>
      </c>
    </row>
  </sheetData>
  <sheetProtection algorithmName="SHA-512" hashValue="Mu1NJv4JpTRm21rf9jvuyeqQ542JlEeL7kPsJqWqxKesQ6VoHtoy3n5H1//NHB4qw/qHoRHg9JlwWrAbrBsx3w==" saltValue="az9bTGR39wViN+Wcl6lS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2020-03-04T05:08:25Z</cp:lastPrinted>
  <dcterms:created xsi:type="dcterms:W3CDTF">2020-02-10T03:02:36Z</dcterms:created>
  <dcterms:modified xsi:type="dcterms:W3CDTF">2020-03-09T06:48:49Z</dcterms:modified>
  <cp:category/>
</cp:coreProperties>
</file>